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Income" sheetId="1" r:id="rId1"/>
    <sheet name="Cost" sheetId="2" r:id="rId2"/>
    <sheet name="Sheet3" sheetId="3" r:id="rId3"/>
  </sheets>
  <definedNames>
    <definedName name="_xlnm.Print_Area" localSheetId="1">'Cost'!$A$2:$F$61</definedName>
    <definedName name="_xlnm.Print_Area" localSheetId="0">'Income'!$A$10:$L$52</definedName>
  </definedNames>
  <calcPr fullCalcOnLoad="1"/>
</workbook>
</file>

<file path=xl/sharedStrings.xml><?xml version="1.0" encoding="utf-8"?>
<sst xmlns="http://schemas.openxmlformats.org/spreadsheetml/2006/main" count="126" uniqueCount="110">
  <si>
    <t>Net Operating Income Analysis</t>
  </si>
  <si>
    <t>Property Name</t>
  </si>
  <si>
    <t>Valuing 4-Plex Example</t>
  </si>
  <si>
    <t>Property Address</t>
  </si>
  <si>
    <t>1234 Something Street</t>
  </si>
  <si>
    <t>Date</t>
  </si>
  <si>
    <t>Current</t>
  </si>
  <si>
    <t>Projected</t>
  </si>
  <si>
    <t>ANNUAL INCOME</t>
  </si>
  <si>
    <t>Potential Income</t>
  </si>
  <si>
    <t>Base Rents</t>
  </si>
  <si>
    <t>Other Income</t>
  </si>
  <si>
    <t>Total Potential Gross Income</t>
  </si>
  <si>
    <t>Allowance for Vacancy</t>
  </si>
  <si>
    <t>%</t>
  </si>
  <si>
    <t>Effective Gross Rent</t>
  </si>
  <si>
    <t>Percentage Rents</t>
  </si>
  <si>
    <t>CAM Reimbursement</t>
  </si>
  <si>
    <t>Other Fixed Income</t>
  </si>
  <si>
    <t>TOTAL REVENUE</t>
  </si>
  <si>
    <t>ANNUAL EXPENSE</t>
  </si>
  <si>
    <t>Property Tax</t>
  </si>
  <si>
    <t>Insurance</t>
  </si>
  <si>
    <t>House Water/Sewer</t>
  </si>
  <si>
    <t>House Electricity</t>
  </si>
  <si>
    <t>Trash</t>
  </si>
  <si>
    <t>Landscape Maintenance</t>
  </si>
  <si>
    <t>Security</t>
  </si>
  <si>
    <t>Advertising</t>
  </si>
  <si>
    <t>On-site Management</t>
  </si>
  <si>
    <t>Off-site Management</t>
  </si>
  <si>
    <t>Legal &amp; Accounting</t>
  </si>
  <si>
    <t>Repairs &amp; Maintenance</t>
  </si>
  <si>
    <t>License/Permit</t>
  </si>
  <si>
    <t>Miscellaneous</t>
  </si>
  <si>
    <t>Other</t>
  </si>
  <si>
    <t>Reserves</t>
  </si>
  <si>
    <t>TOTAL EXPENSE</t>
  </si>
  <si>
    <r>
      <t>N</t>
    </r>
    <r>
      <rPr>
        <sz val="12"/>
        <rFont val="Arial"/>
        <family val="2"/>
      </rPr>
      <t>ET</t>
    </r>
    <r>
      <rPr>
        <b/>
        <sz val="12"/>
        <rFont val="Arial"/>
        <family val="0"/>
      </rPr>
      <t xml:space="preserve"> </t>
    </r>
    <r>
      <rPr>
        <b/>
        <sz val="14"/>
        <rFont val="Arial"/>
        <family val="2"/>
      </rPr>
      <t>O</t>
    </r>
    <r>
      <rPr>
        <sz val="12"/>
        <rFont val="Arial"/>
        <family val="2"/>
      </rPr>
      <t>PERATING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I</t>
    </r>
    <r>
      <rPr>
        <sz val="12"/>
        <rFont val="Arial"/>
        <family val="2"/>
      </rPr>
      <t>NCOME</t>
    </r>
  </si>
  <si>
    <t>Cap Rate</t>
  </si>
  <si>
    <t>Value</t>
  </si>
  <si>
    <t>Valuing Income Property e-Course Example</t>
  </si>
  <si>
    <t>Type</t>
  </si>
  <si>
    <t>4-plex</t>
  </si>
  <si>
    <t>2-bedroom/1-bath units</t>
  </si>
  <si>
    <t>Age</t>
  </si>
  <si>
    <t>SqFt</t>
  </si>
  <si>
    <t>Component</t>
  </si>
  <si>
    <t>Cost</t>
  </si>
  <si>
    <t>Life</t>
  </si>
  <si>
    <t>Percent Deteriorated</t>
  </si>
  <si>
    <t>Accrued Depreciation</t>
  </si>
  <si>
    <t>Note</t>
  </si>
  <si>
    <t>Design &amp; Engineering</t>
  </si>
  <si>
    <t>Permits</t>
  </si>
  <si>
    <t>Excavation</t>
  </si>
  <si>
    <t>Exterior Utilities</t>
  </si>
  <si>
    <t>Concrete</t>
  </si>
  <si>
    <t>Carpentry, shell</t>
  </si>
  <si>
    <t>Pre-fab trusses</t>
  </si>
  <si>
    <t>Roof sheathing</t>
  </si>
  <si>
    <t>Roofing</t>
  </si>
  <si>
    <t>Electrical, incl. Lighting</t>
  </si>
  <si>
    <t>Interior plumbing</t>
  </si>
  <si>
    <t>Heating/cooling</t>
  </si>
  <si>
    <t>Plumbing Fixtures</t>
  </si>
  <si>
    <t>Cabinetry</t>
  </si>
  <si>
    <t>Appliances</t>
  </si>
  <si>
    <t>Mini-blinds</t>
  </si>
  <si>
    <t>NA, see note 3</t>
  </si>
  <si>
    <t>2, 3</t>
  </si>
  <si>
    <t>Insulation</t>
  </si>
  <si>
    <t>Drywall</t>
  </si>
  <si>
    <t>Carpentry, interior</t>
  </si>
  <si>
    <t>Windows &amp; doors</t>
  </si>
  <si>
    <t>Flooring - carpet</t>
  </si>
  <si>
    <t>Flooring - vinyl</t>
  </si>
  <si>
    <t>Interior painting</t>
  </si>
  <si>
    <t>NA, see note 4</t>
  </si>
  <si>
    <t>2, 4</t>
  </si>
  <si>
    <t>Stucco</t>
  </si>
  <si>
    <t>Exterior painting</t>
  </si>
  <si>
    <t>Parking area paving</t>
  </si>
  <si>
    <t>Carports</t>
  </si>
  <si>
    <t>Fencing</t>
  </si>
  <si>
    <t>Landscaping</t>
  </si>
  <si>
    <t>Irrigation</t>
  </si>
  <si>
    <t>Equipment rental</t>
  </si>
  <si>
    <t>Overhead &amp; profit</t>
  </si>
  <si>
    <t>Loan costs</t>
  </si>
  <si>
    <t>Other carrying costs</t>
  </si>
  <si>
    <t>Total Cost</t>
  </si>
  <si>
    <t>$/SF</t>
  </si>
  <si>
    <t>Land Cost</t>
  </si>
  <si>
    <t>Construction Cost</t>
  </si>
  <si>
    <t>1. Water, sewer, electric, phone, cable TV</t>
  </si>
  <si>
    <t>2. Considering both chronological age and condition.</t>
  </si>
  <si>
    <t>3. Takes into account fact that some were changed out over the past few years</t>
  </si>
  <si>
    <t xml:space="preserve">    and are not original.</t>
  </si>
  <si>
    <t>4. Takes into account fact that units were re-painted over past few years.</t>
  </si>
  <si>
    <t>5. Includes property tax and insurance prior to rent-up.</t>
  </si>
  <si>
    <t>Adjusted Price</t>
  </si>
  <si>
    <t>NOI</t>
  </si>
  <si>
    <t>Capitalization Rate</t>
  </si>
  <si>
    <t>Property</t>
  </si>
  <si>
    <t>Comp 1</t>
  </si>
  <si>
    <t>Comp 2</t>
  </si>
  <si>
    <t>Comp 3</t>
  </si>
  <si>
    <t>Comp 4</t>
  </si>
  <si>
    <t>Sale Price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</si>
</sst>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"/>
    <numFmt numFmtId="170" formatCode="_(* #,##0.000_);_(* \(#,##0.000\);_(* &quot;-&quot;??_);_(@_)"/>
    <numFmt numFmtId="171" formatCode="0.0%"/>
  </numFmts>
  <fonts count="11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4" fillId="0" borderId="0" xfId="15" applyNumberFormat="1" applyFont="1" applyAlignment="1">
      <alignment/>
    </xf>
    <xf numFmtId="0" fontId="5" fillId="0" borderId="0" xfId="0" applyFont="1" applyAlignment="1">
      <alignment/>
    </xf>
    <xf numFmtId="168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left"/>
    </xf>
    <xf numFmtId="168" fontId="6" fillId="0" borderId="0" xfId="15" applyNumberFormat="1" applyFont="1" applyAlignment="1">
      <alignment horizontal="right"/>
    </xf>
    <xf numFmtId="168" fontId="6" fillId="0" borderId="0" xfId="15" applyNumberFormat="1" applyFont="1" applyBorder="1" applyAlignment="1">
      <alignment horizontal="right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168" fontId="0" fillId="0" borderId="0" xfId="15" applyNumberFormat="1" applyBorder="1" applyAlignment="1">
      <alignment horizontal="right" wrapText="1"/>
    </xf>
    <xf numFmtId="0" fontId="0" fillId="0" borderId="0" xfId="0" applyAlignment="1">
      <alignment wrapText="1"/>
    </xf>
    <xf numFmtId="168" fontId="0" fillId="0" borderId="0" xfId="15" applyNumberFormat="1" applyAlignment="1">
      <alignment horizontal="right" wrapText="1"/>
    </xf>
    <xf numFmtId="0" fontId="0" fillId="0" borderId="0" xfId="0" applyAlignment="1" applyProtection="1">
      <alignment/>
      <protection locked="0"/>
    </xf>
    <xf numFmtId="168" fontId="0" fillId="0" borderId="1" xfId="15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169" fontId="0" fillId="0" borderId="0" xfId="0" applyNumberFormat="1" applyAlignment="1">
      <alignment wrapText="1"/>
    </xf>
    <xf numFmtId="169" fontId="0" fillId="0" borderId="0" xfId="15" applyNumberFormat="1" applyAlignment="1">
      <alignment wrapText="1"/>
    </xf>
    <xf numFmtId="0" fontId="0" fillId="0" borderId="0" xfId="15" applyNumberForma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168" fontId="6" fillId="0" borderId="0" xfId="15" applyNumberFormat="1" applyFont="1" applyAlignment="1">
      <alignment horizontal="right" wrapText="1"/>
    </xf>
    <xf numFmtId="168" fontId="6" fillId="0" borderId="0" xfId="15" applyNumberFormat="1" applyFont="1" applyBorder="1" applyAlignment="1">
      <alignment horizontal="right" wrapText="1"/>
    </xf>
    <xf numFmtId="168" fontId="6" fillId="0" borderId="1" xfId="15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/>
    </xf>
    <xf numFmtId="170" fontId="6" fillId="0" borderId="0" xfId="15" applyNumberFormat="1" applyFont="1" applyAlignment="1">
      <alignment/>
    </xf>
    <xf numFmtId="170" fontId="6" fillId="0" borderId="0" xfId="15" applyNumberFormat="1" applyFont="1" applyBorder="1" applyAlignment="1">
      <alignment/>
    </xf>
    <xf numFmtId="168" fontId="6" fillId="0" borderId="0" xfId="15" applyNumberFormat="1" applyFont="1" applyBorder="1" applyAlignment="1">
      <alignment/>
    </xf>
    <xf numFmtId="168" fontId="1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0" xfId="15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15" applyNumberFormat="1" applyFont="1" applyAlignment="1">
      <alignment horizontal="left"/>
    </xf>
    <xf numFmtId="168" fontId="9" fillId="0" borderId="0" xfId="15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15" applyNumberFormat="1" applyFont="1" applyAlignment="1">
      <alignment horizontal="left"/>
    </xf>
    <xf numFmtId="0" fontId="9" fillId="0" borderId="0" xfId="15" applyNumberFormat="1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168" fontId="9" fillId="0" borderId="0" xfId="15" applyNumberFormat="1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8" fontId="1" fillId="0" borderId="0" xfId="15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68" fontId="1" fillId="0" borderId="1" xfId="15" applyNumberFormat="1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8" fontId="1" fillId="0" borderId="1" xfId="15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15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left"/>
    </xf>
    <xf numFmtId="0" fontId="0" fillId="0" borderId="0" xfId="15" applyNumberFormat="1" applyFont="1" applyAlignment="1">
      <alignment/>
    </xf>
    <xf numFmtId="0" fontId="0" fillId="0" borderId="0" xfId="0" applyFont="1" applyAlignment="1">
      <alignment/>
    </xf>
    <xf numFmtId="6" fontId="6" fillId="0" borderId="0" xfId="0" applyNumberFormat="1" applyFont="1" applyAlignment="1">
      <alignment horizontal="right" wrapText="1"/>
    </xf>
    <xf numFmtId="171" fontId="0" fillId="0" borderId="0" xfId="21" applyNumberFormat="1" applyAlignment="1">
      <alignment horizontal="right" wrapText="1"/>
    </xf>
    <xf numFmtId="10" fontId="0" fillId="0" borderId="0" xfId="21" applyNumberFormat="1" applyAlignment="1">
      <alignment horizontal="right" wrapText="1"/>
    </xf>
    <xf numFmtId="6" fontId="0" fillId="0" borderId="0" xfId="0" applyNumberFormat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workbookViewId="0" topLeftCell="A2">
      <selection activeCell="J5" sqref="J5"/>
    </sheetView>
  </sheetViews>
  <sheetFormatPr defaultColWidth="8.88671875" defaultRowHeight="15"/>
  <cols>
    <col min="1" max="1" width="2.6640625" style="0" customWidth="1"/>
    <col min="2" max="2" width="3.21484375" style="0" customWidth="1"/>
    <col min="3" max="3" width="14.88671875" style="0" customWidth="1"/>
    <col min="4" max="4" width="4.88671875" style="0" customWidth="1"/>
    <col min="5" max="5" width="3.10546875" style="0" customWidth="1"/>
    <col min="6" max="6" width="9.10546875" style="1" customWidth="1"/>
    <col min="7" max="7" width="2.5546875" style="1" customWidth="1"/>
    <col min="8" max="8" width="4.88671875" style="1" customWidth="1"/>
    <col min="9" max="9" width="3.3359375" style="1" customWidth="1"/>
    <col min="10" max="10" width="8.6640625" style="1" customWidth="1"/>
  </cols>
  <sheetData>
    <row r="1" spans="1:9" ht="27.75">
      <c r="A1" s="2" t="s">
        <v>0</v>
      </c>
      <c r="B1" s="2"/>
      <c r="C1" s="2"/>
      <c r="D1" s="2"/>
      <c r="E1" s="2"/>
      <c r="F1" s="3"/>
      <c r="G1" s="3"/>
      <c r="H1" s="3"/>
      <c r="I1" s="3"/>
    </row>
    <row r="2" spans="1:10" ht="15" customHeight="1">
      <c r="A2" s="2"/>
      <c r="B2" s="4"/>
      <c r="C2" s="4"/>
      <c r="F2" s="5"/>
      <c r="G2" s="5"/>
      <c r="H2" s="5"/>
      <c r="I2" s="5"/>
      <c r="J2" s="5"/>
    </row>
    <row r="3" spans="1:10" ht="15.75" customHeight="1">
      <c r="A3" s="6" t="s">
        <v>1</v>
      </c>
      <c r="B3" s="6"/>
      <c r="C3" s="6"/>
      <c r="D3" s="68" t="s">
        <v>2</v>
      </c>
      <c r="E3" s="68"/>
      <c r="F3" s="68"/>
      <c r="G3" s="68"/>
      <c r="H3" s="68"/>
      <c r="I3" s="5"/>
      <c r="J3" s="5"/>
    </row>
    <row r="4" spans="1:10" ht="8.25" customHeight="1">
      <c r="A4" s="6"/>
      <c r="B4" s="4"/>
      <c r="C4" s="4"/>
      <c r="F4" s="5"/>
      <c r="G4" s="5"/>
      <c r="H4" s="5"/>
      <c r="I4" s="5"/>
      <c r="J4" s="5"/>
    </row>
    <row r="5" spans="1:10" ht="15.75" customHeight="1">
      <c r="A5" s="6" t="s">
        <v>3</v>
      </c>
      <c r="B5" s="6"/>
      <c r="C5" s="6"/>
      <c r="D5" s="69" t="s">
        <v>4</v>
      </c>
      <c r="E5" s="69"/>
      <c r="F5" s="69"/>
      <c r="G5" s="69"/>
      <c r="H5" s="69"/>
      <c r="I5" s="5"/>
      <c r="J5" s="5"/>
    </row>
    <row r="6" spans="1:10" ht="15.75" customHeight="1">
      <c r="A6" s="6"/>
      <c r="B6" s="4"/>
      <c r="C6" s="4"/>
      <c r="F6" s="5"/>
      <c r="G6" s="5"/>
      <c r="H6" s="5"/>
      <c r="I6" s="5"/>
      <c r="J6" s="5"/>
    </row>
    <row r="7" spans="1:10" ht="15.75" customHeight="1">
      <c r="A7" s="6" t="s">
        <v>5</v>
      </c>
      <c r="B7" s="6"/>
      <c r="C7" s="8">
        <v>37250</v>
      </c>
      <c r="F7" s="5"/>
      <c r="G7" s="5"/>
      <c r="H7" s="5"/>
      <c r="I7" s="5"/>
      <c r="J7" s="5"/>
    </row>
    <row r="8" spans="6:10" ht="15">
      <c r="F8" s="5"/>
      <c r="G8" s="5"/>
      <c r="H8" s="5"/>
      <c r="I8" s="5"/>
      <c r="J8" s="5"/>
    </row>
    <row r="9" spans="6:10" ht="15.75">
      <c r="F9" s="9" t="s">
        <v>6</v>
      </c>
      <c r="G9" s="10"/>
      <c r="H9" s="10"/>
      <c r="I9" s="11"/>
      <c r="J9" s="9" t="s">
        <v>7</v>
      </c>
    </row>
    <row r="10" spans="1:10" ht="19.5" customHeight="1">
      <c r="A10" s="12" t="s">
        <v>8</v>
      </c>
      <c r="B10" s="12"/>
      <c r="C10" s="12"/>
      <c r="D10" s="14"/>
      <c r="E10" s="14"/>
      <c r="F10" s="15"/>
      <c r="G10" s="15"/>
      <c r="H10" s="15"/>
      <c r="I10" s="15"/>
      <c r="J10" s="15"/>
    </row>
    <row r="11" spans="2:10" ht="19.5" customHeight="1">
      <c r="B11" s="13" t="s">
        <v>9</v>
      </c>
      <c r="C11" s="13"/>
      <c r="D11" s="14"/>
      <c r="E11" s="14"/>
      <c r="F11" s="15"/>
      <c r="G11" s="15"/>
      <c r="H11" s="15"/>
      <c r="I11" s="15"/>
      <c r="J11" s="15"/>
    </row>
    <row r="12" spans="2:10" ht="19.5" customHeight="1">
      <c r="B12" t="s">
        <v>10</v>
      </c>
      <c r="D12" s="16"/>
      <c r="E12" s="16"/>
      <c r="F12" s="17">
        <f>12*(605+625+525+505)</f>
        <v>27120</v>
      </c>
      <c r="G12" s="15"/>
      <c r="H12" s="15"/>
      <c r="I12" s="15"/>
      <c r="J12" s="17">
        <f>12*(650+625+560+560)</f>
        <v>28740</v>
      </c>
    </row>
    <row r="13" spans="2:10" ht="19.5" customHeight="1">
      <c r="B13" s="18" t="s">
        <v>11</v>
      </c>
      <c r="D13" s="16"/>
      <c r="E13" s="16"/>
      <c r="F13" s="15"/>
      <c r="G13" s="15"/>
      <c r="H13" s="15"/>
      <c r="I13" s="15"/>
      <c r="J13" s="15"/>
    </row>
    <row r="14" spans="2:10" ht="19.5" customHeight="1">
      <c r="B14" s="18" t="s">
        <v>11</v>
      </c>
      <c r="F14" s="15"/>
      <c r="G14" s="15"/>
      <c r="H14" s="15"/>
      <c r="I14" s="15"/>
      <c r="J14" s="15"/>
    </row>
    <row r="15" spans="4:10" ht="6" customHeight="1">
      <c r="D15" s="16"/>
      <c r="E15" s="16"/>
      <c r="F15" s="19"/>
      <c r="G15" s="15"/>
      <c r="H15" s="15"/>
      <c r="I15" s="15"/>
      <c r="J15" s="19"/>
    </row>
    <row r="16" spans="2:10" ht="19.5" customHeight="1">
      <c r="B16" t="s">
        <v>12</v>
      </c>
      <c r="E16" s="20"/>
      <c r="F16" s="17">
        <f>SUM(F12:F14)</f>
        <v>27120</v>
      </c>
      <c r="G16" s="15"/>
      <c r="H16" s="15"/>
      <c r="I16" s="15"/>
      <c r="J16" s="17">
        <f>SUM(J12:J14)</f>
        <v>28740</v>
      </c>
    </row>
    <row r="17" spans="2:10" ht="19.5" customHeight="1">
      <c r="B17" t="s">
        <v>13</v>
      </c>
      <c r="D17" s="21">
        <v>5</v>
      </c>
      <c r="E17" s="16" t="s">
        <v>14</v>
      </c>
      <c r="F17" s="17">
        <f>-0.01*D17*F16</f>
        <v>-1356</v>
      </c>
      <c r="G17" s="17"/>
      <c r="H17" s="22">
        <v>5</v>
      </c>
      <c r="I17" s="23" t="s">
        <v>14</v>
      </c>
      <c r="J17" s="17">
        <f>-0.01*H17*J16</f>
        <v>-1437</v>
      </c>
    </row>
    <row r="18" spans="4:10" ht="6.75" customHeight="1">
      <c r="D18" s="16"/>
      <c r="E18" s="16"/>
      <c r="F18" s="19"/>
      <c r="G18" s="15"/>
      <c r="H18" s="15"/>
      <c r="I18" s="15"/>
      <c r="J18" s="19"/>
    </row>
    <row r="19" spans="2:10" ht="19.5" customHeight="1">
      <c r="B19" s="24" t="s">
        <v>15</v>
      </c>
      <c r="C19" s="24"/>
      <c r="D19" s="25"/>
      <c r="E19" s="25"/>
      <c r="F19" s="26">
        <f>+F16+F17</f>
        <v>25764</v>
      </c>
      <c r="G19" s="27"/>
      <c r="H19" s="27"/>
      <c r="I19" s="27"/>
      <c r="J19" s="26">
        <f>+J16+J17</f>
        <v>27303</v>
      </c>
    </row>
    <row r="20" spans="3:10" ht="19.5" customHeight="1">
      <c r="C20" t="s">
        <v>16</v>
      </c>
      <c r="D20" s="25"/>
      <c r="E20" s="25"/>
      <c r="F20" s="27"/>
      <c r="G20" s="27"/>
      <c r="H20" s="27"/>
      <c r="I20" s="27"/>
      <c r="J20" s="27"/>
    </row>
    <row r="21" spans="3:10" ht="19.5" customHeight="1">
      <c r="C21" t="s">
        <v>17</v>
      </c>
      <c r="E21" s="25"/>
      <c r="F21" s="27"/>
      <c r="G21" s="27"/>
      <c r="H21" s="27"/>
      <c r="I21" s="27"/>
      <c r="J21" s="27"/>
    </row>
    <row r="22" spans="3:10" ht="19.5" customHeight="1">
      <c r="C22" s="18" t="s">
        <v>18</v>
      </c>
      <c r="D22" s="25"/>
      <c r="E22" s="25"/>
      <c r="F22" s="27"/>
      <c r="G22" s="27"/>
      <c r="H22" s="27"/>
      <c r="I22" s="27"/>
      <c r="J22" s="27"/>
    </row>
    <row r="23" spans="3:10" ht="19.5" customHeight="1">
      <c r="C23" s="18" t="s">
        <v>18</v>
      </c>
      <c r="D23" s="25"/>
      <c r="E23" s="25"/>
      <c r="F23" s="27"/>
      <c r="G23" s="27"/>
      <c r="H23" s="27"/>
      <c r="I23" s="27"/>
      <c r="J23" s="27"/>
    </row>
    <row r="24" spans="3:10" ht="9.75" customHeight="1">
      <c r="C24" s="18"/>
      <c r="D24" s="25"/>
      <c r="E24" s="25"/>
      <c r="F24" s="28"/>
      <c r="G24" s="27"/>
      <c r="H24" s="27"/>
      <c r="I24" s="27"/>
      <c r="J24" s="28"/>
    </row>
    <row r="25" spans="3:10" ht="19.5" customHeight="1">
      <c r="C25" s="6" t="s">
        <v>19</v>
      </c>
      <c r="D25" s="6"/>
      <c r="E25" s="25"/>
      <c r="F25" s="26">
        <f>SUM(F19:F23)</f>
        <v>25764</v>
      </c>
      <c r="G25" s="27"/>
      <c r="H25" s="27"/>
      <c r="I25" s="27"/>
      <c r="J25" s="26">
        <f>SUM(J19:J23)</f>
        <v>27303</v>
      </c>
    </row>
    <row r="26" spans="2:10" ht="19.5" customHeight="1">
      <c r="B26" s="29"/>
      <c r="C26" s="29"/>
      <c r="D26" s="25"/>
      <c r="E26" s="25"/>
      <c r="F26" s="27"/>
      <c r="G26" s="27"/>
      <c r="H26" s="27"/>
      <c r="I26" s="27"/>
      <c r="J26" s="27"/>
    </row>
    <row r="27" spans="4:10" ht="19.5" customHeight="1">
      <c r="D27" s="16"/>
      <c r="E27" s="16"/>
      <c r="F27" s="15"/>
      <c r="G27" s="15"/>
      <c r="H27" s="15"/>
      <c r="I27" s="15"/>
      <c r="J27" s="15"/>
    </row>
    <row r="28" spans="1:10" ht="19.5" customHeight="1">
      <c r="A28" s="12" t="s">
        <v>20</v>
      </c>
      <c r="B28" s="12"/>
      <c r="C28" s="12"/>
      <c r="D28" s="14"/>
      <c r="E28" s="14"/>
      <c r="F28" s="15"/>
      <c r="G28" s="15"/>
      <c r="H28" s="15"/>
      <c r="I28" s="15"/>
      <c r="J28" s="15"/>
    </row>
    <row r="29" spans="2:10" ht="19.5" customHeight="1">
      <c r="B29" t="s">
        <v>21</v>
      </c>
      <c r="D29" s="16"/>
      <c r="E29" s="16"/>
      <c r="F29" s="17">
        <v>1875</v>
      </c>
      <c r="G29" s="15"/>
      <c r="H29" s="15"/>
      <c r="I29" s="15"/>
      <c r="J29" s="17">
        <f aca="true" t="shared" si="0" ref="J29:J34">+F29</f>
        <v>1875</v>
      </c>
    </row>
    <row r="30" spans="2:10" ht="19.5" customHeight="1">
      <c r="B30" t="s">
        <v>22</v>
      </c>
      <c r="D30" s="16"/>
      <c r="E30" s="16"/>
      <c r="F30" s="17">
        <v>475</v>
      </c>
      <c r="G30" s="15"/>
      <c r="H30" s="15"/>
      <c r="I30" s="15"/>
      <c r="J30" s="17">
        <f t="shared" si="0"/>
        <v>475</v>
      </c>
    </row>
    <row r="31" spans="2:10" ht="19.5" customHeight="1">
      <c r="B31" t="s">
        <v>23</v>
      </c>
      <c r="D31" s="16"/>
      <c r="E31" s="16"/>
      <c r="F31" s="17">
        <v>1750</v>
      </c>
      <c r="G31" s="15"/>
      <c r="H31" s="15"/>
      <c r="I31" s="15"/>
      <c r="J31" s="17">
        <f t="shared" si="0"/>
        <v>1750</v>
      </c>
    </row>
    <row r="32" spans="2:10" ht="19.5" customHeight="1">
      <c r="B32" t="s">
        <v>24</v>
      </c>
      <c r="D32" s="16"/>
      <c r="E32" s="16"/>
      <c r="F32" s="17">
        <v>485</v>
      </c>
      <c r="G32" s="15"/>
      <c r="H32" s="15"/>
      <c r="I32" s="15"/>
      <c r="J32" s="17">
        <f t="shared" si="0"/>
        <v>485</v>
      </c>
    </row>
    <row r="33" spans="2:10" ht="19.5" customHeight="1">
      <c r="B33" t="s">
        <v>25</v>
      </c>
      <c r="D33" s="16"/>
      <c r="E33" s="16"/>
      <c r="F33" s="17">
        <v>594</v>
      </c>
      <c r="G33" s="15"/>
      <c r="H33" s="15"/>
      <c r="I33" s="15"/>
      <c r="J33" s="17">
        <f t="shared" si="0"/>
        <v>594</v>
      </c>
    </row>
    <row r="34" spans="2:10" ht="19.5" customHeight="1">
      <c r="B34" t="s">
        <v>26</v>
      </c>
      <c r="E34" s="16"/>
      <c r="F34" s="17">
        <v>900</v>
      </c>
      <c r="G34" s="15"/>
      <c r="H34" s="15"/>
      <c r="I34" s="15"/>
      <c r="J34" s="17">
        <f t="shared" si="0"/>
        <v>900</v>
      </c>
    </row>
    <row r="35" spans="2:10" ht="19.5" customHeight="1">
      <c r="B35" t="s">
        <v>27</v>
      </c>
      <c r="D35" s="16"/>
      <c r="E35" s="16"/>
      <c r="F35" s="15"/>
      <c r="G35" s="15"/>
      <c r="H35" s="15"/>
      <c r="I35" s="15"/>
      <c r="J35" s="15"/>
    </row>
    <row r="36" spans="2:10" ht="19.5" customHeight="1">
      <c r="B36" t="s">
        <v>28</v>
      </c>
      <c r="D36" s="16"/>
      <c r="E36" s="16"/>
      <c r="F36" s="15"/>
      <c r="G36" s="15"/>
      <c r="H36" s="15"/>
      <c r="I36" s="15"/>
      <c r="J36" s="15"/>
    </row>
    <row r="37" spans="2:10" ht="19.5" customHeight="1">
      <c r="B37" t="s">
        <v>29</v>
      </c>
      <c r="D37" s="16"/>
      <c r="E37" s="16"/>
      <c r="F37" s="15"/>
      <c r="G37" s="15"/>
      <c r="H37" s="15"/>
      <c r="I37" s="15"/>
      <c r="J37" s="15"/>
    </row>
    <row r="38" spans="2:10" ht="19.5" customHeight="1">
      <c r="B38" t="s">
        <v>30</v>
      </c>
      <c r="D38" s="16"/>
      <c r="E38" s="16"/>
      <c r="F38" s="15"/>
      <c r="G38" s="15"/>
      <c r="H38" s="15"/>
      <c r="I38" s="15"/>
      <c r="J38" s="15"/>
    </row>
    <row r="39" spans="2:10" ht="19.5" customHeight="1">
      <c r="B39" t="s">
        <v>31</v>
      </c>
      <c r="F39" s="5"/>
      <c r="G39" s="5"/>
      <c r="H39" s="5"/>
      <c r="I39" s="5"/>
      <c r="J39" s="5"/>
    </row>
    <row r="40" spans="2:10" ht="19.5" customHeight="1">
      <c r="B40" t="s">
        <v>32</v>
      </c>
      <c r="E40" s="16"/>
      <c r="F40" s="17">
        <v>1200</v>
      </c>
      <c r="G40" s="15"/>
      <c r="H40" s="15"/>
      <c r="I40" s="15"/>
      <c r="J40" s="17">
        <f>+F40</f>
        <v>1200</v>
      </c>
    </row>
    <row r="41" spans="2:10" ht="19.5" customHeight="1">
      <c r="B41" t="s">
        <v>33</v>
      </c>
      <c r="D41" s="16"/>
      <c r="E41" s="16"/>
      <c r="F41" s="17">
        <v>50</v>
      </c>
      <c r="G41" s="15"/>
      <c r="H41" s="15"/>
      <c r="I41" s="15"/>
      <c r="J41" s="17">
        <f>+F41</f>
        <v>50</v>
      </c>
    </row>
    <row r="42" spans="2:10" ht="19.5" customHeight="1">
      <c r="B42" t="s">
        <v>34</v>
      </c>
      <c r="D42" s="16"/>
      <c r="E42" s="16"/>
      <c r="F42" s="17">
        <v>500</v>
      </c>
      <c r="G42" s="15"/>
      <c r="H42" s="15"/>
      <c r="I42" s="15"/>
      <c r="J42" s="17">
        <f>+F42</f>
        <v>500</v>
      </c>
    </row>
    <row r="43" spans="2:10" ht="19.5" customHeight="1">
      <c r="B43" t="s">
        <v>35</v>
      </c>
      <c r="D43" s="16"/>
      <c r="E43" s="16"/>
      <c r="F43" s="15"/>
      <c r="G43" s="15"/>
      <c r="H43" s="15"/>
      <c r="I43" s="15"/>
      <c r="J43" s="15"/>
    </row>
    <row r="44" spans="2:10" ht="19.5" customHeight="1">
      <c r="B44" s="7" t="s">
        <v>36</v>
      </c>
      <c r="C44" s="7"/>
      <c r="D44" s="30"/>
      <c r="E44" s="30"/>
      <c r="F44" s="17">
        <v>2517</v>
      </c>
      <c r="G44" s="15"/>
      <c r="H44" s="15"/>
      <c r="I44" s="15"/>
      <c r="J44" s="17">
        <f>+F44</f>
        <v>2517</v>
      </c>
    </row>
    <row r="45" spans="2:10" ht="10.5" customHeight="1">
      <c r="B45" s="7"/>
      <c r="C45" s="7"/>
      <c r="D45" s="30"/>
      <c r="E45" s="30"/>
      <c r="F45" s="19"/>
      <c r="G45" s="15"/>
      <c r="H45" s="15"/>
      <c r="I45" s="15"/>
      <c r="J45" s="19"/>
    </row>
    <row r="46" spans="3:10" ht="19.5" customHeight="1">
      <c r="C46" s="6" t="s">
        <v>37</v>
      </c>
      <c r="D46" s="6"/>
      <c r="E46" s="25"/>
      <c r="F46" s="26">
        <f>SUM(F29:F44)</f>
        <v>10346</v>
      </c>
      <c r="G46" s="27"/>
      <c r="H46" s="27"/>
      <c r="I46" s="27"/>
      <c r="J46" s="26">
        <f>SUM(J29:J44)</f>
        <v>10346</v>
      </c>
    </row>
    <row r="47" spans="4:10" ht="12.75" customHeight="1">
      <c r="D47" s="16"/>
      <c r="E47" s="16"/>
      <c r="F47" s="19"/>
      <c r="G47" s="15"/>
      <c r="H47" s="15"/>
      <c r="I47" s="15"/>
      <c r="J47" s="19"/>
    </row>
    <row r="48" spans="2:10" ht="19.5" customHeight="1">
      <c r="B48" s="12" t="s">
        <v>38</v>
      </c>
      <c r="C48" s="12"/>
      <c r="D48" s="12"/>
      <c r="E48" s="25"/>
      <c r="F48" s="26">
        <f>+F19-F46</f>
        <v>15418</v>
      </c>
      <c r="G48" s="27"/>
      <c r="H48" s="27"/>
      <c r="I48" s="27"/>
      <c r="J48" s="26">
        <f>+J19-J46</f>
        <v>16957</v>
      </c>
    </row>
    <row r="49" spans="6:10" ht="19.5" customHeight="1">
      <c r="F49" s="5"/>
      <c r="G49" s="5"/>
      <c r="H49" s="5"/>
      <c r="I49" s="5"/>
      <c r="J49" s="5"/>
    </row>
    <row r="50" spans="3:10" ht="19.5" customHeight="1">
      <c r="C50" s="6" t="s">
        <v>39</v>
      </c>
      <c r="D50" s="31"/>
      <c r="E50" s="31"/>
      <c r="F50" s="32">
        <v>0.093</v>
      </c>
      <c r="G50" s="33"/>
      <c r="H50" s="33"/>
      <c r="I50" s="33"/>
      <c r="J50" s="32">
        <f>+F50</f>
        <v>0.093</v>
      </c>
    </row>
    <row r="51" spans="6:10" ht="19.5" customHeight="1">
      <c r="F51" s="5"/>
      <c r="G51" s="5"/>
      <c r="H51" s="5"/>
      <c r="I51" s="5"/>
      <c r="J51" s="5"/>
    </row>
    <row r="52" spans="3:10" s="6" customFormat="1" ht="19.5" customHeight="1">
      <c r="C52" s="6" t="s">
        <v>40</v>
      </c>
      <c r="D52" s="31"/>
      <c r="E52" s="31"/>
      <c r="F52" s="11">
        <f>+F48/F50</f>
        <v>165784.94623655913</v>
      </c>
      <c r="G52" s="34"/>
      <c r="H52" s="34"/>
      <c r="I52" s="34"/>
      <c r="J52" s="11">
        <f>+J48/J50</f>
        <v>182333.33333333334</v>
      </c>
    </row>
    <row r="53" spans="6:10" ht="19.5" customHeight="1">
      <c r="F53" s="5"/>
      <c r="G53" s="5"/>
      <c r="H53" s="5"/>
      <c r="I53" s="5"/>
      <c r="J53" s="5"/>
    </row>
    <row r="54" spans="6:10" ht="19.5" customHeight="1">
      <c r="F54" s="5"/>
      <c r="G54" s="5"/>
      <c r="H54" s="5"/>
      <c r="I54" s="5"/>
      <c r="J54" s="5"/>
    </row>
    <row r="55" spans="6:10" ht="19.5" customHeight="1">
      <c r="F55" s="5"/>
      <c r="G55" s="5"/>
      <c r="H55" s="5"/>
      <c r="I55" s="5"/>
      <c r="J55" s="5"/>
    </row>
    <row r="56" spans="6:10" ht="19.5" customHeight="1">
      <c r="F56" s="5"/>
      <c r="G56" s="5"/>
      <c r="H56" s="5"/>
      <c r="I56" s="5"/>
      <c r="J56" s="5"/>
    </row>
    <row r="57" spans="6:10" ht="19.5" customHeight="1">
      <c r="F57" s="5"/>
      <c r="G57" s="5"/>
      <c r="H57" s="5"/>
      <c r="I57" s="5"/>
      <c r="J57" s="5"/>
    </row>
    <row r="58" spans="6:10" ht="19.5" customHeight="1">
      <c r="F58" s="5"/>
      <c r="G58" s="5"/>
      <c r="H58" s="5"/>
      <c r="I58" s="5"/>
      <c r="J58" s="5"/>
    </row>
    <row r="59" spans="6:10" ht="19.5" customHeight="1">
      <c r="F59" s="5"/>
      <c r="G59" s="5"/>
      <c r="H59" s="5"/>
      <c r="I59" s="5"/>
      <c r="J59" s="5"/>
    </row>
    <row r="60" spans="6:10" ht="19.5" customHeight="1">
      <c r="F60" s="5"/>
      <c r="G60" s="5"/>
      <c r="H60" s="5"/>
      <c r="I60" s="5"/>
      <c r="J60" s="5"/>
    </row>
    <row r="61" spans="6:10" ht="19.5" customHeight="1">
      <c r="F61" s="5"/>
      <c r="G61" s="5"/>
      <c r="H61" s="5"/>
      <c r="I61" s="5"/>
      <c r="J61" s="5"/>
    </row>
    <row r="62" spans="6:10" ht="19.5" customHeight="1">
      <c r="F62" s="5"/>
      <c r="G62" s="5"/>
      <c r="H62" s="5"/>
      <c r="I62" s="5"/>
      <c r="J62" s="5"/>
    </row>
    <row r="63" spans="6:10" ht="19.5" customHeight="1">
      <c r="F63" s="5"/>
      <c r="G63" s="5"/>
      <c r="H63" s="5"/>
      <c r="I63" s="5"/>
      <c r="J63" s="5"/>
    </row>
    <row r="64" spans="6:10" ht="19.5" customHeight="1">
      <c r="F64" s="5"/>
      <c r="G64" s="5"/>
      <c r="H64" s="5"/>
      <c r="I64" s="5"/>
      <c r="J64" s="5"/>
    </row>
    <row r="65" spans="6:10" ht="15">
      <c r="F65" s="5"/>
      <c r="G65" s="5"/>
      <c r="H65" s="5"/>
      <c r="I65" s="5"/>
      <c r="J65" s="5"/>
    </row>
    <row r="66" spans="6:10" ht="15">
      <c r="F66" s="5"/>
      <c r="G66" s="5"/>
      <c r="H66" s="5"/>
      <c r="I66" s="5"/>
      <c r="J66" s="5"/>
    </row>
    <row r="67" spans="6:10" ht="15">
      <c r="F67" s="5"/>
      <c r="G67" s="5"/>
      <c r="H67" s="5"/>
      <c r="I67" s="5"/>
      <c r="J67" s="5"/>
    </row>
    <row r="68" spans="6:10" ht="15">
      <c r="F68" s="5"/>
      <c r="G68" s="5"/>
      <c r="H68" s="5"/>
      <c r="I68" s="5"/>
      <c r="J68" s="5"/>
    </row>
    <row r="69" spans="6:10" ht="15">
      <c r="F69" s="5"/>
      <c r="G69" s="5"/>
      <c r="H69" s="5"/>
      <c r="I69" s="5"/>
      <c r="J69" s="5"/>
    </row>
    <row r="70" spans="6:10" ht="15">
      <c r="F70" s="5"/>
      <c r="G70" s="5"/>
      <c r="H70" s="5"/>
      <c r="I70" s="5"/>
      <c r="J70" s="5"/>
    </row>
    <row r="71" spans="6:10" ht="15">
      <c r="F71" s="5"/>
      <c r="G71" s="5"/>
      <c r="H71" s="5"/>
      <c r="I71" s="5"/>
      <c r="J71" s="5"/>
    </row>
    <row r="72" spans="6:10" ht="15">
      <c r="F72" s="5"/>
      <c r="G72" s="5"/>
      <c r="H72" s="5"/>
      <c r="I72" s="5"/>
      <c r="J72" s="5"/>
    </row>
    <row r="73" spans="6:10" ht="15">
      <c r="F73" s="5"/>
      <c r="G73" s="5"/>
      <c r="H73" s="5"/>
      <c r="I73" s="5"/>
      <c r="J73" s="5"/>
    </row>
    <row r="74" spans="6:10" ht="15">
      <c r="F74" s="5"/>
      <c r="G74" s="5"/>
      <c r="H74" s="5"/>
      <c r="I74" s="5"/>
      <c r="J74" s="5"/>
    </row>
    <row r="75" spans="6:10" ht="15">
      <c r="F75" s="5"/>
      <c r="G75" s="5"/>
      <c r="H75" s="5"/>
      <c r="I75" s="5"/>
      <c r="J75" s="5"/>
    </row>
    <row r="76" spans="6:10" ht="15">
      <c r="F76" s="5"/>
      <c r="G76" s="5"/>
      <c r="H76" s="5"/>
      <c r="I76" s="5"/>
      <c r="J76" s="5"/>
    </row>
    <row r="77" spans="6:10" ht="15">
      <c r="F77" s="5"/>
      <c r="G77" s="5"/>
      <c r="H77" s="5"/>
      <c r="I77" s="5"/>
      <c r="J77" s="5"/>
    </row>
    <row r="78" spans="6:10" ht="15">
      <c r="F78" s="5"/>
      <c r="G78" s="5"/>
      <c r="H78" s="5"/>
      <c r="I78" s="5"/>
      <c r="J78" s="5"/>
    </row>
    <row r="79" spans="6:10" ht="15">
      <c r="F79" s="5"/>
      <c r="G79" s="5"/>
      <c r="H79" s="5"/>
      <c r="I79" s="5"/>
      <c r="J79" s="5"/>
    </row>
    <row r="80" spans="6:10" ht="15">
      <c r="F80" s="5"/>
      <c r="G80" s="5"/>
      <c r="H80" s="5"/>
      <c r="I80" s="5"/>
      <c r="J80" s="5"/>
    </row>
    <row r="81" spans="6:10" ht="15">
      <c r="F81" s="5"/>
      <c r="G81" s="5"/>
      <c r="H81" s="5"/>
      <c r="I81" s="5"/>
      <c r="J81" s="5"/>
    </row>
    <row r="82" spans="6:10" ht="15">
      <c r="F82" s="5"/>
      <c r="G82" s="5"/>
      <c r="H82" s="5"/>
      <c r="I82" s="5"/>
      <c r="J82" s="5"/>
    </row>
    <row r="83" spans="6:10" ht="15">
      <c r="F83" s="5"/>
      <c r="G83" s="5"/>
      <c r="H83" s="5"/>
      <c r="I83" s="5"/>
      <c r="J83" s="5"/>
    </row>
    <row r="84" spans="6:10" ht="15">
      <c r="F84" s="5"/>
      <c r="G84" s="5"/>
      <c r="H84" s="5"/>
      <c r="I84" s="5"/>
      <c r="J84" s="5"/>
    </row>
    <row r="85" spans="6:10" ht="15">
      <c r="F85" s="5"/>
      <c r="G85" s="5"/>
      <c r="H85" s="5"/>
      <c r="I85" s="5"/>
      <c r="J85" s="5"/>
    </row>
    <row r="86" spans="6:10" ht="15">
      <c r="F86" s="5"/>
      <c r="G86" s="5"/>
      <c r="H86" s="5"/>
      <c r="I86" s="5"/>
      <c r="J86" s="5"/>
    </row>
    <row r="87" spans="6:10" ht="15">
      <c r="F87" s="5"/>
      <c r="G87" s="5"/>
      <c r="H87" s="5"/>
      <c r="I87" s="5"/>
      <c r="J87" s="5"/>
    </row>
    <row r="88" spans="6:10" ht="15">
      <c r="F88" s="5"/>
      <c r="G88" s="5"/>
      <c r="H88" s="5"/>
      <c r="I88" s="5"/>
      <c r="J88" s="5"/>
    </row>
    <row r="89" spans="6:10" ht="15">
      <c r="F89" s="5"/>
      <c r="G89" s="5"/>
      <c r="H89" s="5"/>
      <c r="I89" s="5"/>
      <c r="J89" s="5"/>
    </row>
    <row r="90" spans="6:10" ht="15">
      <c r="F90" s="5"/>
      <c r="G90" s="5"/>
      <c r="H90" s="5"/>
      <c r="I90" s="5"/>
      <c r="J90" s="5"/>
    </row>
    <row r="91" spans="6:10" ht="15">
      <c r="F91" s="5"/>
      <c r="G91" s="5"/>
      <c r="H91" s="5"/>
      <c r="I91" s="5"/>
      <c r="J91" s="5"/>
    </row>
    <row r="92" spans="6:10" ht="15">
      <c r="F92" s="5"/>
      <c r="G92" s="5"/>
      <c r="H92" s="5"/>
      <c r="I92" s="5"/>
      <c r="J92" s="5"/>
    </row>
    <row r="93" spans="6:10" ht="15">
      <c r="F93" s="5"/>
      <c r="G93" s="5"/>
      <c r="H93" s="5"/>
      <c r="I93" s="5"/>
      <c r="J93" s="5"/>
    </row>
    <row r="94" spans="6:10" ht="15">
      <c r="F94" s="5"/>
      <c r="G94" s="5"/>
      <c r="H94" s="5"/>
      <c r="I94" s="5"/>
      <c r="J94" s="5"/>
    </row>
    <row r="95" spans="6:10" ht="15">
      <c r="F95" s="5"/>
      <c r="G95" s="5"/>
      <c r="H95" s="5"/>
      <c r="I95" s="5"/>
      <c r="J95" s="5"/>
    </row>
    <row r="96" spans="6:10" ht="15">
      <c r="F96" s="5"/>
      <c r="G96" s="5"/>
      <c r="H96" s="5"/>
      <c r="I96" s="5"/>
      <c r="J96" s="5"/>
    </row>
    <row r="97" spans="6:10" ht="15">
      <c r="F97" s="5"/>
      <c r="G97" s="5"/>
      <c r="H97" s="5"/>
      <c r="I97" s="5"/>
      <c r="J97" s="5"/>
    </row>
    <row r="98" spans="6:10" ht="15">
      <c r="F98" s="5"/>
      <c r="G98" s="5"/>
      <c r="H98" s="5"/>
      <c r="I98" s="5"/>
      <c r="J98" s="5"/>
    </row>
    <row r="99" spans="6:10" ht="15">
      <c r="F99" s="5"/>
      <c r="G99" s="5"/>
      <c r="H99" s="5"/>
      <c r="I99" s="5"/>
      <c r="J99" s="5"/>
    </row>
    <row r="100" spans="6:10" ht="15">
      <c r="F100" s="5"/>
      <c r="G100" s="5"/>
      <c r="H100" s="5"/>
      <c r="I100" s="5"/>
      <c r="J100" s="5"/>
    </row>
    <row r="101" spans="6:10" ht="15">
      <c r="F101" s="5"/>
      <c r="G101" s="5"/>
      <c r="H101" s="5"/>
      <c r="I101" s="5"/>
      <c r="J101" s="5"/>
    </row>
    <row r="102" spans="6:10" ht="15">
      <c r="F102" s="5"/>
      <c r="G102" s="5"/>
      <c r="H102" s="5"/>
      <c r="I102" s="5"/>
      <c r="J102" s="5"/>
    </row>
    <row r="103" spans="6:10" ht="15">
      <c r="F103" s="5"/>
      <c r="G103" s="5"/>
      <c r="H103" s="5"/>
      <c r="I103" s="5"/>
      <c r="J103" s="5"/>
    </row>
    <row r="104" spans="6:10" ht="15">
      <c r="F104" s="5"/>
      <c r="G104" s="5"/>
      <c r="H104" s="5"/>
      <c r="I104" s="5"/>
      <c r="J104" s="5"/>
    </row>
    <row r="105" spans="6:10" ht="15">
      <c r="F105" s="5"/>
      <c r="G105" s="5"/>
      <c r="H105" s="5"/>
      <c r="I105" s="5"/>
      <c r="J105" s="5"/>
    </row>
    <row r="106" spans="6:10" ht="15">
      <c r="F106" s="5"/>
      <c r="G106" s="5"/>
      <c r="H106" s="5"/>
      <c r="I106" s="5"/>
      <c r="J106" s="5"/>
    </row>
    <row r="107" spans="6:10" ht="15">
      <c r="F107" s="5"/>
      <c r="G107" s="5"/>
      <c r="H107" s="5"/>
      <c r="I107" s="5"/>
      <c r="J107" s="5"/>
    </row>
    <row r="108" spans="6:10" ht="15">
      <c r="F108" s="5"/>
      <c r="G108" s="5"/>
      <c r="H108" s="5"/>
      <c r="I108" s="5"/>
      <c r="J108" s="5"/>
    </row>
    <row r="109" spans="6:10" ht="15">
      <c r="F109" s="5"/>
      <c r="G109" s="5"/>
      <c r="H109" s="5"/>
      <c r="I109" s="5"/>
      <c r="J109" s="5"/>
    </row>
    <row r="110" spans="6:10" ht="15">
      <c r="F110" s="5"/>
      <c r="G110" s="5"/>
      <c r="H110" s="5"/>
      <c r="I110" s="5"/>
      <c r="J110" s="5"/>
    </row>
    <row r="111" spans="6:10" ht="15">
      <c r="F111" s="5"/>
      <c r="G111" s="5"/>
      <c r="H111" s="5"/>
      <c r="I111" s="5"/>
      <c r="J111" s="5"/>
    </row>
    <row r="112" spans="6:10" ht="15">
      <c r="F112" s="5"/>
      <c r="G112" s="5"/>
      <c r="H112" s="5"/>
      <c r="I112" s="5"/>
      <c r="J112" s="5"/>
    </row>
    <row r="113" spans="6:10" ht="15">
      <c r="F113" s="5"/>
      <c r="G113" s="5"/>
      <c r="H113" s="5"/>
      <c r="I113" s="5"/>
      <c r="J113" s="5"/>
    </row>
    <row r="114" spans="6:10" ht="15">
      <c r="F114" s="5"/>
      <c r="G114" s="5"/>
      <c r="H114" s="5"/>
      <c r="I114" s="5"/>
      <c r="J114" s="5"/>
    </row>
    <row r="115" spans="6:10" ht="15">
      <c r="F115" s="5"/>
      <c r="G115" s="5"/>
      <c r="H115" s="5"/>
      <c r="I115" s="5"/>
      <c r="J115" s="5"/>
    </row>
    <row r="116" spans="6:10" ht="15">
      <c r="F116" s="5"/>
      <c r="G116" s="5"/>
      <c r="H116" s="5"/>
      <c r="I116" s="5"/>
      <c r="J116" s="5"/>
    </row>
    <row r="117" spans="6:10" ht="15">
      <c r="F117" s="5"/>
      <c r="G117" s="5"/>
      <c r="H117" s="5"/>
      <c r="I117" s="5"/>
      <c r="J117" s="5"/>
    </row>
    <row r="118" spans="6:10" ht="15">
      <c r="F118" s="5"/>
      <c r="G118" s="5"/>
      <c r="H118" s="5"/>
      <c r="I118" s="5"/>
      <c r="J118" s="5"/>
    </row>
    <row r="119" spans="6:10" ht="15">
      <c r="F119" s="5"/>
      <c r="G119" s="5"/>
      <c r="H119" s="5"/>
      <c r="I119" s="5"/>
      <c r="J119" s="5"/>
    </row>
    <row r="120" spans="6:10" ht="15">
      <c r="F120" s="5"/>
      <c r="G120" s="5"/>
      <c r="H120" s="5"/>
      <c r="I120" s="5"/>
      <c r="J120" s="5"/>
    </row>
    <row r="121" spans="6:10" ht="15">
      <c r="F121" s="5"/>
      <c r="G121" s="5"/>
      <c r="H121" s="5"/>
      <c r="I121" s="5"/>
      <c r="J121" s="5"/>
    </row>
    <row r="122" spans="6:10" ht="15">
      <c r="F122" s="5"/>
      <c r="G122" s="5"/>
      <c r="H122" s="5"/>
      <c r="I122" s="5"/>
      <c r="J122" s="5"/>
    </row>
    <row r="123" spans="6:10" ht="15">
      <c r="F123" s="5"/>
      <c r="G123" s="5"/>
      <c r="H123" s="5"/>
      <c r="I123" s="5"/>
      <c r="J123" s="5"/>
    </row>
    <row r="124" spans="6:10" ht="15">
      <c r="F124" s="5"/>
      <c r="G124" s="5"/>
      <c r="H124" s="5"/>
      <c r="I124" s="5"/>
      <c r="J124" s="5"/>
    </row>
    <row r="125" spans="6:10" ht="15">
      <c r="F125" s="5"/>
      <c r="G125" s="5"/>
      <c r="H125" s="5"/>
      <c r="I125" s="5"/>
      <c r="J125" s="5"/>
    </row>
    <row r="126" spans="6:10" ht="15">
      <c r="F126" s="5"/>
      <c r="G126" s="5"/>
      <c r="H126" s="5"/>
      <c r="I126" s="5"/>
      <c r="J126" s="5"/>
    </row>
    <row r="127" spans="6:10" ht="15">
      <c r="F127" s="5"/>
      <c r="G127" s="5"/>
      <c r="H127" s="5"/>
      <c r="I127" s="5"/>
      <c r="J127" s="5"/>
    </row>
    <row r="128" spans="6:10" ht="15">
      <c r="F128" s="5"/>
      <c r="G128" s="5"/>
      <c r="H128" s="5"/>
      <c r="I128" s="5"/>
      <c r="J128" s="5"/>
    </row>
    <row r="129" spans="6:10" ht="15">
      <c r="F129" s="5"/>
      <c r="G129" s="5"/>
      <c r="H129" s="5"/>
      <c r="I129" s="5"/>
      <c r="J129" s="5"/>
    </row>
    <row r="130" spans="6:10" ht="15">
      <c r="F130" s="5"/>
      <c r="G130" s="5"/>
      <c r="H130" s="5"/>
      <c r="I130" s="5"/>
      <c r="J130" s="5"/>
    </row>
    <row r="131" spans="6:10" ht="15">
      <c r="F131" s="5"/>
      <c r="G131" s="5"/>
      <c r="H131" s="5"/>
      <c r="I131" s="5"/>
      <c r="J131" s="5"/>
    </row>
    <row r="132" spans="6:10" ht="15">
      <c r="F132" s="5"/>
      <c r="G132" s="5"/>
      <c r="H132" s="5"/>
      <c r="I132" s="5"/>
      <c r="J132" s="5"/>
    </row>
    <row r="133" spans="6:10" ht="15">
      <c r="F133" s="5"/>
      <c r="G133" s="5"/>
      <c r="H133" s="5"/>
      <c r="I133" s="5"/>
      <c r="J133" s="5"/>
    </row>
    <row r="134" spans="6:10" ht="15">
      <c r="F134" s="5"/>
      <c r="G134" s="5"/>
      <c r="H134" s="5"/>
      <c r="I134" s="5"/>
      <c r="J134" s="5"/>
    </row>
    <row r="135" spans="6:10" ht="15">
      <c r="F135" s="5"/>
      <c r="G135" s="5"/>
      <c r="H135" s="5"/>
      <c r="I135" s="5"/>
      <c r="J135" s="5"/>
    </row>
    <row r="136" spans="6:10" ht="15">
      <c r="F136" s="5"/>
      <c r="G136" s="5"/>
      <c r="H136" s="5"/>
      <c r="I136" s="5"/>
      <c r="J136" s="5"/>
    </row>
    <row r="137" spans="6:10" ht="15">
      <c r="F137" s="5"/>
      <c r="G137" s="5"/>
      <c r="H137" s="5"/>
      <c r="I137" s="5"/>
      <c r="J137" s="5"/>
    </row>
    <row r="138" spans="6:10" ht="15">
      <c r="F138" s="5"/>
      <c r="G138" s="5"/>
      <c r="H138" s="5"/>
      <c r="I138" s="5"/>
      <c r="J138" s="5"/>
    </row>
    <row r="139" spans="6:10" ht="15">
      <c r="F139" s="5"/>
      <c r="G139" s="5"/>
      <c r="H139" s="5"/>
      <c r="I139" s="5"/>
      <c r="J139" s="5"/>
    </row>
    <row r="140" spans="6:10" ht="15">
      <c r="F140" s="5"/>
      <c r="G140" s="5"/>
      <c r="H140" s="5"/>
      <c r="I140" s="5"/>
      <c r="J140" s="5"/>
    </row>
    <row r="141" spans="6:10" ht="15">
      <c r="F141" s="5"/>
      <c r="G141" s="5"/>
      <c r="H141" s="5"/>
      <c r="I141" s="5"/>
      <c r="J141" s="5"/>
    </row>
    <row r="142" spans="6:10" ht="15">
      <c r="F142" s="5"/>
      <c r="G142" s="5"/>
      <c r="H142" s="5"/>
      <c r="I142" s="5"/>
      <c r="J142" s="5"/>
    </row>
    <row r="143" spans="6:10" ht="15">
      <c r="F143" s="5"/>
      <c r="G143" s="5"/>
      <c r="H143" s="5"/>
      <c r="I143" s="5"/>
      <c r="J143" s="5"/>
    </row>
    <row r="144" spans="6:10" ht="15">
      <c r="F144" s="5"/>
      <c r="G144" s="5"/>
      <c r="H144" s="5"/>
      <c r="I144" s="5"/>
      <c r="J144" s="5"/>
    </row>
    <row r="145" spans="6:10" ht="15">
      <c r="F145" s="5"/>
      <c r="G145" s="5"/>
      <c r="H145" s="5"/>
      <c r="I145" s="5"/>
      <c r="J145" s="5"/>
    </row>
    <row r="146" spans="6:10" ht="15">
      <c r="F146" s="5"/>
      <c r="G146" s="5"/>
      <c r="H146" s="5"/>
      <c r="I146" s="5"/>
      <c r="J146" s="5"/>
    </row>
    <row r="147" spans="6:10" ht="15">
      <c r="F147" s="5"/>
      <c r="G147" s="5"/>
      <c r="H147" s="5"/>
      <c r="I147" s="5"/>
      <c r="J147" s="5"/>
    </row>
    <row r="148" spans="6:10" ht="15">
      <c r="F148" s="5"/>
      <c r="G148" s="5"/>
      <c r="H148" s="5"/>
      <c r="I148" s="5"/>
      <c r="J148" s="5"/>
    </row>
    <row r="149" spans="6:10" ht="15">
      <c r="F149" s="5"/>
      <c r="G149" s="5"/>
      <c r="H149" s="5"/>
      <c r="I149" s="5"/>
      <c r="J149" s="5"/>
    </row>
    <row r="150" spans="6:10" ht="15">
      <c r="F150" s="5"/>
      <c r="G150" s="5"/>
      <c r="H150" s="5"/>
      <c r="I150" s="5"/>
      <c r="J150" s="5"/>
    </row>
    <row r="151" spans="6:10" ht="15">
      <c r="F151" s="5"/>
      <c r="G151" s="5"/>
      <c r="H151" s="5"/>
      <c r="I151" s="5"/>
      <c r="J151" s="5"/>
    </row>
    <row r="152" spans="6:10" ht="15">
      <c r="F152" s="5"/>
      <c r="G152" s="5"/>
      <c r="H152" s="5"/>
      <c r="I152" s="5"/>
      <c r="J152" s="5"/>
    </row>
    <row r="153" spans="6:10" ht="15">
      <c r="F153" s="5"/>
      <c r="G153" s="5"/>
      <c r="H153" s="5"/>
      <c r="I153" s="5"/>
      <c r="J153" s="5"/>
    </row>
    <row r="154" spans="6:10" ht="15">
      <c r="F154" s="5"/>
      <c r="G154" s="5"/>
      <c r="H154" s="5"/>
      <c r="I154" s="5"/>
      <c r="J154" s="5"/>
    </row>
    <row r="155" spans="6:10" ht="15">
      <c r="F155" s="5"/>
      <c r="G155" s="5"/>
      <c r="H155" s="5"/>
      <c r="I155" s="5"/>
      <c r="J155" s="5"/>
    </row>
    <row r="156" spans="6:10" ht="15">
      <c r="F156" s="5"/>
      <c r="G156" s="5"/>
      <c r="H156" s="5"/>
      <c r="I156" s="5"/>
      <c r="J156" s="5"/>
    </row>
    <row r="157" spans="6:10" ht="15">
      <c r="F157" s="5"/>
      <c r="G157" s="5"/>
      <c r="H157" s="5"/>
      <c r="I157" s="5"/>
      <c r="J157" s="5"/>
    </row>
    <row r="158" spans="6:10" ht="15">
      <c r="F158" s="5"/>
      <c r="G158" s="5"/>
      <c r="H158" s="5"/>
      <c r="I158" s="5"/>
      <c r="J158" s="5"/>
    </row>
    <row r="159" spans="6:10" ht="15">
      <c r="F159" s="5"/>
      <c r="G159" s="5"/>
      <c r="H159" s="5"/>
      <c r="I159" s="5"/>
      <c r="J159" s="5"/>
    </row>
    <row r="160" spans="6:10" ht="15">
      <c r="F160" s="5"/>
      <c r="G160" s="5"/>
      <c r="H160" s="5"/>
      <c r="I160" s="5"/>
      <c r="J160" s="5"/>
    </row>
    <row r="161" spans="6:10" ht="15">
      <c r="F161" s="5"/>
      <c r="G161" s="5"/>
      <c r="H161" s="5"/>
      <c r="I161" s="5"/>
      <c r="J161" s="5"/>
    </row>
    <row r="162" spans="6:10" ht="15">
      <c r="F162" s="5"/>
      <c r="G162" s="5"/>
      <c r="H162" s="5"/>
      <c r="I162" s="5"/>
      <c r="J162" s="5"/>
    </row>
    <row r="163" spans="6:10" ht="15">
      <c r="F163" s="5"/>
      <c r="G163" s="5"/>
      <c r="H163" s="5"/>
      <c r="I163" s="5"/>
      <c r="J163" s="5"/>
    </row>
    <row r="164" spans="6:10" ht="15">
      <c r="F164" s="5"/>
      <c r="G164" s="5"/>
      <c r="H164" s="5"/>
      <c r="I164" s="5"/>
      <c r="J164" s="5"/>
    </row>
    <row r="165" spans="6:10" ht="15">
      <c r="F165" s="5"/>
      <c r="G165" s="5"/>
      <c r="H165" s="5"/>
      <c r="I165" s="5"/>
      <c r="J165" s="5"/>
    </row>
    <row r="166" spans="6:10" ht="15">
      <c r="F166" s="5"/>
      <c r="G166" s="5"/>
      <c r="H166" s="5"/>
      <c r="I166" s="5"/>
      <c r="J166" s="5"/>
    </row>
    <row r="167" spans="6:10" ht="15">
      <c r="F167" s="5"/>
      <c r="G167" s="5"/>
      <c r="H167" s="5"/>
      <c r="I167" s="5"/>
      <c r="J167" s="5"/>
    </row>
    <row r="168" spans="6:10" ht="15">
      <c r="F168" s="5"/>
      <c r="G168" s="5"/>
      <c r="H168" s="5"/>
      <c r="I168" s="5"/>
      <c r="J168" s="5"/>
    </row>
    <row r="169" spans="6:10" ht="15">
      <c r="F169" s="5"/>
      <c r="G169" s="5"/>
      <c r="H169" s="5"/>
      <c r="I169" s="5"/>
      <c r="J169" s="5"/>
    </row>
    <row r="170" spans="6:10" ht="15">
      <c r="F170" s="5"/>
      <c r="G170" s="5"/>
      <c r="H170" s="5"/>
      <c r="I170" s="5"/>
      <c r="J170" s="5"/>
    </row>
    <row r="171" spans="6:10" ht="15">
      <c r="F171" s="5"/>
      <c r="G171" s="5"/>
      <c r="H171" s="5"/>
      <c r="I171" s="5"/>
      <c r="J171" s="5"/>
    </row>
    <row r="172" spans="6:10" ht="15">
      <c r="F172" s="5"/>
      <c r="G172" s="5"/>
      <c r="H172" s="5"/>
      <c r="I172" s="5"/>
      <c r="J172" s="5"/>
    </row>
    <row r="173" spans="6:10" ht="15">
      <c r="F173" s="5"/>
      <c r="G173" s="5"/>
      <c r="H173" s="5"/>
      <c r="I173" s="5"/>
      <c r="J173" s="5"/>
    </row>
    <row r="174" spans="6:10" ht="15">
      <c r="F174" s="5"/>
      <c r="G174" s="5"/>
      <c r="H174" s="5"/>
      <c r="I174" s="5"/>
      <c r="J174" s="5"/>
    </row>
    <row r="175" spans="6:10" ht="15">
      <c r="F175" s="5"/>
      <c r="G175" s="5"/>
      <c r="H175" s="5"/>
      <c r="I175" s="5"/>
      <c r="J175" s="5"/>
    </row>
    <row r="176" spans="6:10" ht="15">
      <c r="F176" s="5"/>
      <c r="G176" s="5"/>
      <c r="H176" s="5"/>
      <c r="I176" s="5"/>
      <c r="J176" s="5"/>
    </row>
    <row r="177" spans="6:10" ht="15">
      <c r="F177" s="5"/>
      <c r="G177" s="5"/>
      <c r="H177" s="5"/>
      <c r="I177" s="5"/>
      <c r="J177" s="5"/>
    </row>
    <row r="178" spans="6:10" ht="15">
      <c r="F178" s="5"/>
      <c r="G178" s="5"/>
      <c r="H178" s="5"/>
      <c r="I178" s="5"/>
      <c r="J178" s="5"/>
    </row>
    <row r="179" spans="6:10" ht="15">
      <c r="F179" s="5"/>
      <c r="G179" s="5"/>
      <c r="H179" s="5"/>
      <c r="I179" s="5"/>
      <c r="J179" s="5"/>
    </row>
    <row r="180" spans="6:10" ht="15">
      <c r="F180" s="5"/>
      <c r="G180" s="5"/>
      <c r="H180" s="5"/>
      <c r="I180" s="5"/>
      <c r="J180" s="5"/>
    </row>
    <row r="181" spans="6:10" ht="15">
      <c r="F181" s="5"/>
      <c r="G181" s="5"/>
      <c r="H181" s="5"/>
      <c r="I181" s="5"/>
      <c r="J181" s="5"/>
    </row>
    <row r="182" spans="6:10" ht="15">
      <c r="F182" s="5"/>
      <c r="G182" s="5"/>
      <c r="H182" s="5"/>
      <c r="I182" s="5"/>
      <c r="J182" s="5"/>
    </row>
    <row r="183" spans="6:10" ht="15">
      <c r="F183" s="5"/>
      <c r="G183" s="5"/>
      <c r="H183" s="5"/>
      <c r="I183" s="5"/>
      <c r="J183" s="5"/>
    </row>
    <row r="184" spans="6:10" ht="15">
      <c r="F184" s="5"/>
      <c r="G184" s="5"/>
      <c r="H184" s="5"/>
      <c r="I184" s="5"/>
      <c r="J184" s="5"/>
    </row>
    <row r="185" spans="6:10" ht="15">
      <c r="F185" s="5"/>
      <c r="G185" s="5"/>
      <c r="H185" s="5"/>
      <c r="I185" s="5"/>
      <c r="J185" s="5"/>
    </row>
    <row r="186" spans="6:10" ht="15">
      <c r="F186" s="5"/>
      <c r="G186" s="5"/>
      <c r="H186" s="5"/>
      <c r="I186" s="5"/>
      <c r="J186" s="5"/>
    </row>
    <row r="187" spans="6:10" ht="15">
      <c r="F187" s="5"/>
      <c r="G187" s="5"/>
      <c r="H187" s="5"/>
      <c r="I187" s="5"/>
      <c r="J187" s="5"/>
    </row>
    <row r="188" spans="6:10" ht="15">
      <c r="F188" s="5"/>
      <c r="G188" s="5"/>
      <c r="H188" s="5"/>
      <c r="I188" s="5"/>
      <c r="J188" s="5"/>
    </row>
    <row r="189" spans="6:10" ht="15">
      <c r="F189" s="5"/>
      <c r="G189" s="5"/>
      <c r="H189" s="5"/>
      <c r="I189" s="5"/>
      <c r="J189" s="5"/>
    </row>
    <row r="190" spans="6:10" ht="15">
      <c r="F190" s="5"/>
      <c r="G190" s="5"/>
      <c r="H190" s="5"/>
      <c r="I190" s="5"/>
      <c r="J190" s="5"/>
    </row>
    <row r="191" spans="6:10" ht="15">
      <c r="F191" s="5"/>
      <c r="G191" s="5"/>
      <c r="H191" s="5"/>
      <c r="I191" s="5"/>
      <c r="J191" s="5"/>
    </row>
    <row r="192" spans="6:10" ht="15">
      <c r="F192" s="5"/>
      <c r="G192" s="5"/>
      <c r="H192" s="5"/>
      <c r="I192" s="5"/>
      <c r="J192" s="5"/>
    </row>
    <row r="193" spans="6:10" ht="15">
      <c r="F193" s="5"/>
      <c r="G193" s="5"/>
      <c r="H193" s="5"/>
      <c r="I193" s="5"/>
      <c r="J193" s="5"/>
    </row>
    <row r="194" spans="6:10" ht="15">
      <c r="F194" s="5"/>
      <c r="G194" s="5"/>
      <c r="H194" s="5"/>
      <c r="I194" s="5"/>
      <c r="J194" s="5"/>
    </row>
    <row r="195" spans="6:10" ht="15">
      <c r="F195" s="5"/>
      <c r="G195" s="5"/>
      <c r="H195" s="5"/>
      <c r="I195" s="5"/>
      <c r="J195" s="5"/>
    </row>
    <row r="196" spans="6:10" ht="15">
      <c r="F196" s="5"/>
      <c r="G196" s="5"/>
      <c r="H196" s="5"/>
      <c r="I196" s="5"/>
      <c r="J196" s="5"/>
    </row>
    <row r="197" spans="6:10" ht="15">
      <c r="F197" s="5"/>
      <c r="G197" s="5"/>
      <c r="H197" s="5"/>
      <c r="I197" s="5"/>
      <c r="J197" s="5"/>
    </row>
    <row r="198" spans="6:10" ht="15">
      <c r="F198" s="5"/>
      <c r="G198" s="5"/>
      <c r="H198" s="5"/>
      <c r="I198" s="5"/>
      <c r="J198" s="5"/>
    </row>
    <row r="199" spans="6:10" ht="15">
      <c r="F199" s="5"/>
      <c r="G199" s="5"/>
      <c r="H199" s="5"/>
      <c r="I199" s="5"/>
      <c r="J199" s="5"/>
    </row>
    <row r="200" spans="6:10" ht="15">
      <c r="F200" s="5"/>
      <c r="G200" s="5"/>
      <c r="H200" s="5"/>
      <c r="I200" s="5"/>
      <c r="J200" s="5"/>
    </row>
    <row r="201" spans="6:10" ht="15">
      <c r="F201" s="5"/>
      <c r="G201" s="5"/>
      <c r="H201" s="5"/>
      <c r="I201" s="5"/>
      <c r="J201" s="5"/>
    </row>
    <row r="202" spans="6:10" ht="15">
      <c r="F202" s="5"/>
      <c r="G202" s="5"/>
      <c r="H202" s="5"/>
      <c r="I202" s="5"/>
      <c r="J202" s="5"/>
    </row>
    <row r="203" spans="6:10" ht="15">
      <c r="F203" s="5"/>
      <c r="G203" s="5"/>
      <c r="H203" s="5"/>
      <c r="I203" s="5"/>
      <c r="J203" s="5"/>
    </row>
    <row r="204" spans="6:10" ht="15">
      <c r="F204" s="5"/>
      <c r="G204" s="5"/>
      <c r="H204" s="5"/>
      <c r="I204" s="5"/>
      <c r="J204" s="5"/>
    </row>
    <row r="205" spans="6:10" ht="15">
      <c r="F205" s="5"/>
      <c r="G205" s="5"/>
      <c r="H205" s="5"/>
      <c r="I205" s="5"/>
      <c r="J205" s="5"/>
    </row>
    <row r="206" spans="6:10" ht="15">
      <c r="F206" s="5"/>
      <c r="G206" s="5"/>
      <c r="H206" s="5"/>
      <c r="I206" s="5"/>
      <c r="J206" s="5"/>
    </row>
    <row r="207" spans="6:10" ht="15">
      <c r="F207" s="5"/>
      <c r="G207" s="5"/>
      <c r="H207" s="5"/>
      <c r="I207" s="5"/>
      <c r="J207" s="5"/>
    </row>
    <row r="208" spans="6:10" ht="15">
      <c r="F208" s="5"/>
      <c r="G208" s="5"/>
      <c r="H208" s="5"/>
      <c r="I208" s="5"/>
      <c r="J208" s="5"/>
    </row>
    <row r="209" spans="6:10" ht="15">
      <c r="F209" s="5"/>
      <c r="G209" s="5"/>
      <c r="H209" s="5"/>
      <c r="I209" s="5"/>
      <c r="J209" s="5"/>
    </row>
    <row r="210" spans="6:10" ht="15">
      <c r="F210" s="5"/>
      <c r="G210" s="5"/>
      <c r="H210" s="5"/>
      <c r="I210" s="5"/>
      <c r="J210" s="5"/>
    </row>
    <row r="211" spans="6:10" ht="15">
      <c r="F211" s="5"/>
      <c r="G211" s="5"/>
      <c r="H211" s="5"/>
      <c r="I211" s="5"/>
      <c r="J211" s="5"/>
    </row>
    <row r="212" spans="6:10" ht="15">
      <c r="F212" s="5"/>
      <c r="G212" s="5"/>
      <c r="H212" s="5"/>
      <c r="I212" s="5"/>
      <c r="J212" s="5"/>
    </row>
    <row r="213" spans="6:10" ht="15">
      <c r="F213" s="5"/>
      <c r="G213" s="5"/>
      <c r="H213" s="5"/>
      <c r="I213" s="5"/>
      <c r="J213" s="5"/>
    </row>
    <row r="214" spans="6:10" ht="15">
      <c r="F214" s="5"/>
      <c r="G214" s="5"/>
      <c r="H214" s="5"/>
      <c r="I214" s="5"/>
      <c r="J214" s="5"/>
    </row>
    <row r="215" spans="6:10" ht="15">
      <c r="F215" s="5"/>
      <c r="G215" s="5"/>
      <c r="H215" s="5"/>
      <c r="I215" s="5"/>
      <c r="J215" s="5"/>
    </row>
    <row r="216" spans="6:10" ht="15">
      <c r="F216" s="5"/>
      <c r="G216" s="5"/>
      <c r="H216" s="5"/>
      <c r="I216" s="5"/>
      <c r="J216" s="5"/>
    </row>
    <row r="217" spans="6:10" ht="15">
      <c r="F217" s="5"/>
      <c r="G217" s="5"/>
      <c r="H217" s="5"/>
      <c r="I217" s="5"/>
      <c r="J217" s="5"/>
    </row>
    <row r="218" spans="6:10" ht="15">
      <c r="F218" s="5"/>
      <c r="G218" s="5"/>
      <c r="H218" s="5"/>
      <c r="I218" s="5"/>
      <c r="J218" s="5"/>
    </row>
    <row r="219" spans="6:10" ht="15">
      <c r="F219" s="5"/>
      <c r="G219" s="5"/>
      <c r="H219" s="5"/>
      <c r="I219" s="5"/>
      <c r="J219" s="5"/>
    </row>
    <row r="220" spans="6:10" ht="15">
      <c r="F220" s="5"/>
      <c r="G220" s="5"/>
      <c r="H220" s="5"/>
      <c r="I220" s="5"/>
      <c r="J220" s="5"/>
    </row>
    <row r="221" spans="6:10" ht="15">
      <c r="F221" s="5"/>
      <c r="G221" s="5"/>
      <c r="H221" s="5"/>
      <c r="I221" s="5"/>
      <c r="J221" s="5"/>
    </row>
    <row r="222" spans="6:10" ht="15">
      <c r="F222" s="5"/>
      <c r="G222" s="5"/>
      <c r="H222" s="5"/>
      <c r="I222" s="5"/>
      <c r="J222" s="5"/>
    </row>
    <row r="223" spans="6:10" ht="15">
      <c r="F223" s="5"/>
      <c r="G223" s="5"/>
      <c r="H223" s="5"/>
      <c r="I223" s="5"/>
      <c r="J223" s="5"/>
    </row>
    <row r="224" spans="6:10" ht="15">
      <c r="F224" s="5"/>
      <c r="G224" s="5"/>
      <c r="H224" s="5"/>
      <c r="I224" s="5"/>
      <c r="J224" s="5"/>
    </row>
    <row r="225" spans="6:10" ht="15">
      <c r="F225" s="5"/>
      <c r="G225" s="5"/>
      <c r="H225" s="5"/>
      <c r="I225" s="5"/>
      <c r="J225" s="5"/>
    </row>
    <row r="226" spans="6:10" ht="15">
      <c r="F226" s="5"/>
      <c r="G226" s="5"/>
      <c r="H226" s="5"/>
      <c r="I226" s="5"/>
      <c r="J226" s="5"/>
    </row>
    <row r="227" spans="6:10" ht="15">
      <c r="F227" s="5"/>
      <c r="G227" s="5"/>
      <c r="H227" s="5"/>
      <c r="I227" s="5"/>
      <c r="J227" s="5"/>
    </row>
    <row r="228" spans="6:10" ht="15">
      <c r="F228" s="5"/>
      <c r="G228" s="5"/>
      <c r="H228" s="5"/>
      <c r="I228" s="5"/>
      <c r="J228" s="5"/>
    </row>
    <row r="229" spans="6:10" ht="15">
      <c r="F229" s="5"/>
      <c r="G229" s="5"/>
      <c r="H229" s="5"/>
      <c r="I229" s="5"/>
      <c r="J229" s="5"/>
    </row>
    <row r="230" spans="6:10" ht="15">
      <c r="F230" s="5"/>
      <c r="G230" s="5"/>
      <c r="H230" s="5"/>
      <c r="I230" s="5"/>
      <c r="J230" s="5"/>
    </row>
    <row r="231" spans="6:10" ht="15">
      <c r="F231" s="5"/>
      <c r="G231" s="5"/>
      <c r="H231" s="5"/>
      <c r="I231" s="5"/>
      <c r="J231" s="5"/>
    </row>
    <row r="232" spans="6:10" ht="15">
      <c r="F232" s="5"/>
      <c r="G232" s="5"/>
      <c r="H232" s="5"/>
      <c r="I232" s="5"/>
      <c r="J232" s="5"/>
    </row>
    <row r="233" spans="6:10" ht="15">
      <c r="F233" s="5"/>
      <c r="G233" s="5"/>
      <c r="H233" s="5"/>
      <c r="I233" s="5"/>
      <c r="J233" s="5"/>
    </row>
    <row r="234" spans="6:10" ht="15">
      <c r="F234" s="5"/>
      <c r="G234" s="5"/>
      <c r="H234" s="5"/>
      <c r="I234" s="5"/>
      <c r="J234" s="5"/>
    </row>
    <row r="235" spans="6:10" ht="15">
      <c r="F235" s="5"/>
      <c r="G235" s="5"/>
      <c r="H235" s="5"/>
      <c r="I235" s="5"/>
      <c r="J235" s="5"/>
    </row>
    <row r="236" spans="6:10" ht="15">
      <c r="F236" s="5"/>
      <c r="G236" s="5"/>
      <c r="H236" s="5"/>
      <c r="I236" s="5"/>
      <c r="J236" s="5"/>
    </row>
    <row r="237" spans="6:10" ht="15">
      <c r="F237" s="5"/>
      <c r="G237" s="5"/>
      <c r="H237" s="5"/>
      <c r="I237" s="5"/>
      <c r="J237" s="5"/>
    </row>
    <row r="238" spans="6:10" ht="15">
      <c r="F238" s="5"/>
      <c r="G238" s="5"/>
      <c r="H238" s="5"/>
      <c r="I238" s="5"/>
      <c r="J238" s="5"/>
    </row>
    <row r="239" spans="6:10" ht="15">
      <c r="F239" s="5"/>
      <c r="G239" s="5"/>
      <c r="H239" s="5"/>
      <c r="I239" s="5"/>
      <c r="J239" s="5"/>
    </row>
    <row r="240" spans="6:10" ht="15">
      <c r="F240" s="5"/>
      <c r="G240" s="5"/>
      <c r="H240" s="5"/>
      <c r="I240" s="5"/>
      <c r="J240" s="5"/>
    </row>
  </sheetData>
  <mergeCells count="2">
    <mergeCell ref="D3:H3"/>
    <mergeCell ref="D5:H5"/>
  </mergeCells>
  <printOptions/>
  <pageMargins left="0.75" right="0.75" top="1" bottom="1" header="0.5" footer="0.5"/>
  <pageSetup horizontalDpi="75" verticalDpi="75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"/>
  <sheetViews>
    <sheetView workbookViewId="0" topLeftCell="A24">
      <selection activeCell="G5" sqref="G5"/>
    </sheetView>
  </sheetViews>
  <sheetFormatPr defaultColWidth="8.88671875" defaultRowHeight="15"/>
  <cols>
    <col min="1" max="1" width="15.88671875" style="0" customWidth="1"/>
    <col min="2" max="2" width="7.21484375" style="35" customWidth="1"/>
    <col min="3" max="3" width="12.99609375" style="36" customWidth="1"/>
    <col min="4" max="4" width="11.77734375" style="36" customWidth="1"/>
    <col min="5" max="5" width="10.21484375" style="35" customWidth="1"/>
    <col min="6" max="6" width="7.10546875" style="37" customWidth="1"/>
  </cols>
  <sheetData>
    <row r="2" spans="1:6" ht="26.25">
      <c r="A2" s="39" t="s">
        <v>41</v>
      </c>
      <c r="B2" s="40"/>
      <c r="C2" s="39"/>
      <c r="D2" s="39"/>
      <c r="E2" s="40"/>
      <c r="F2" s="39"/>
    </row>
    <row r="3" spans="2:5" ht="25.5" customHeight="1">
      <c r="B3" s="41" t="s">
        <v>42</v>
      </c>
      <c r="C3" s="36" t="s">
        <v>43</v>
      </c>
      <c r="D3" s="42" t="s">
        <v>44</v>
      </c>
      <c r="E3" s="43"/>
    </row>
    <row r="4" spans="2:3" ht="15">
      <c r="B4" s="44" t="s">
        <v>45</v>
      </c>
      <c r="C4" s="36">
        <v>15</v>
      </c>
    </row>
    <row r="5" spans="2:4" ht="15">
      <c r="B5" s="41" t="s">
        <v>46</v>
      </c>
      <c r="C5" s="36">
        <v>3480</v>
      </c>
      <c r="D5" s="36">
        <f>+C5/4</f>
        <v>870</v>
      </c>
    </row>
    <row r="6" spans="1:6" s="45" customFormat="1" ht="30.75" customHeight="1">
      <c r="A6" s="46" t="s">
        <v>47</v>
      </c>
      <c r="B6" s="47" t="s">
        <v>48</v>
      </c>
      <c r="C6" s="48" t="s">
        <v>49</v>
      </c>
      <c r="D6" s="48" t="s">
        <v>50</v>
      </c>
      <c r="E6" s="47" t="s">
        <v>51</v>
      </c>
      <c r="F6" s="48" t="s">
        <v>52</v>
      </c>
    </row>
    <row r="7" spans="1:6" ht="19.5" customHeight="1">
      <c r="A7" s="49" t="s">
        <v>53</v>
      </c>
      <c r="B7" s="50">
        <v>7000</v>
      </c>
      <c r="C7" s="51">
        <v>100</v>
      </c>
      <c r="D7" s="51">
        <f aca="true" t="shared" si="0" ref="D7:D21">100*C$4/C7</f>
        <v>15</v>
      </c>
      <c r="E7" s="50">
        <f aca="true" t="shared" si="1" ref="E7:E21">+B7*D7/100</f>
        <v>1050</v>
      </c>
      <c r="F7" s="51"/>
    </row>
    <row r="8" spans="1:6" ht="19.5" customHeight="1">
      <c r="A8" s="49" t="s">
        <v>54</v>
      </c>
      <c r="B8" s="50">
        <v>4500</v>
      </c>
      <c r="C8" s="51">
        <v>100</v>
      </c>
      <c r="D8" s="51">
        <f t="shared" si="0"/>
        <v>15</v>
      </c>
      <c r="E8" s="50">
        <f t="shared" si="1"/>
        <v>675</v>
      </c>
      <c r="F8" s="51"/>
    </row>
    <row r="9" spans="1:6" ht="19.5" customHeight="1">
      <c r="A9" s="49" t="s">
        <v>55</v>
      </c>
      <c r="B9" s="50">
        <v>4000</v>
      </c>
      <c r="C9" s="51">
        <v>100</v>
      </c>
      <c r="D9" s="51">
        <f t="shared" si="0"/>
        <v>15</v>
      </c>
      <c r="E9" s="50">
        <f t="shared" si="1"/>
        <v>600</v>
      </c>
      <c r="F9" s="51"/>
    </row>
    <row r="10" spans="1:6" ht="19.5" customHeight="1">
      <c r="A10" s="49" t="s">
        <v>56</v>
      </c>
      <c r="B10" s="50">
        <v>4800</v>
      </c>
      <c r="C10" s="51">
        <v>100</v>
      </c>
      <c r="D10" s="51">
        <f t="shared" si="0"/>
        <v>15</v>
      </c>
      <c r="E10" s="50">
        <f t="shared" si="1"/>
        <v>720</v>
      </c>
      <c r="F10" s="51">
        <v>1</v>
      </c>
    </row>
    <row r="11" spans="1:6" ht="19.5" customHeight="1">
      <c r="A11" s="49" t="s">
        <v>57</v>
      </c>
      <c r="B11" s="50">
        <v>5000</v>
      </c>
      <c r="C11" s="51">
        <v>100</v>
      </c>
      <c r="D11" s="51">
        <f t="shared" si="0"/>
        <v>15</v>
      </c>
      <c r="E11" s="50">
        <f t="shared" si="1"/>
        <v>750</v>
      </c>
      <c r="F11" s="51"/>
    </row>
    <row r="12" spans="1:6" ht="19.5" customHeight="1">
      <c r="A12" s="49" t="s">
        <v>58</v>
      </c>
      <c r="B12" s="50">
        <v>15000</v>
      </c>
      <c r="C12" s="51">
        <v>100</v>
      </c>
      <c r="D12" s="51">
        <f t="shared" si="0"/>
        <v>15</v>
      </c>
      <c r="E12" s="50">
        <f t="shared" si="1"/>
        <v>2250</v>
      </c>
      <c r="F12" s="51"/>
    </row>
    <row r="13" spans="1:6" ht="19.5" customHeight="1">
      <c r="A13" s="49" t="s">
        <v>59</v>
      </c>
      <c r="B13" s="50">
        <v>4000</v>
      </c>
      <c r="C13" s="51">
        <v>100</v>
      </c>
      <c r="D13" s="51">
        <f t="shared" si="0"/>
        <v>15</v>
      </c>
      <c r="E13" s="50">
        <f t="shared" si="1"/>
        <v>600</v>
      </c>
      <c r="F13" s="51"/>
    </row>
    <row r="14" spans="1:6" ht="19.5" customHeight="1">
      <c r="A14" s="49" t="s">
        <v>60</v>
      </c>
      <c r="B14" s="50">
        <v>3900</v>
      </c>
      <c r="C14" s="51">
        <v>100</v>
      </c>
      <c r="D14" s="51">
        <f t="shared" si="0"/>
        <v>15</v>
      </c>
      <c r="E14" s="50">
        <f t="shared" si="1"/>
        <v>585</v>
      </c>
      <c r="F14" s="51"/>
    </row>
    <row r="15" spans="1:6" ht="19.5" customHeight="1">
      <c r="A15" s="49" t="s">
        <v>61</v>
      </c>
      <c r="B15" s="50">
        <v>3600</v>
      </c>
      <c r="C15" s="51">
        <v>25</v>
      </c>
      <c r="D15" s="51">
        <f t="shared" si="0"/>
        <v>60</v>
      </c>
      <c r="E15" s="50">
        <f t="shared" si="1"/>
        <v>2160</v>
      </c>
      <c r="F15" s="51">
        <v>2</v>
      </c>
    </row>
    <row r="16" spans="1:6" ht="19.5" customHeight="1">
      <c r="A16" s="49" t="s">
        <v>62</v>
      </c>
      <c r="B16" s="50">
        <v>7700</v>
      </c>
      <c r="C16" s="51">
        <v>100</v>
      </c>
      <c r="D16" s="51">
        <f t="shared" si="0"/>
        <v>15</v>
      </c>
      <c r="E16" s="50">
        <f t="shared" si="1"/>
        <v>1155</v>
      </c>
      <c r="F16" s="51"/>
    </row>
    <row r="17" spans="1:6" ht="19.5" customHeight="1">
      <c r="A17" s="49" t="s">
        <v>63</v>
      </c>
      <c r="B17" s="50">
        <v>7600</v>
      </c>
      <c r="C17" s="51">
        <v>100</v>
      </c>
      <c r="D17" s="51">
        <f t="shared" si="0"/>
        <v>15</v>
      </c>
      <c r="E17" s="50">
        <f t="shared" si="1"/>
        <v>1140</v>
      </c>
      <c r="F17" s="51"/>
    </row>
    <row r="18" spans="1:6" ht="19.5" customHeight="1">
      <c r="A18" s="49" t="s">
        <v>64</v>
      </c>
      <c r="B18" s="50">
        <v>7900</v>
      </c>
      <c r="C18" s="51">
        <v>25</v>
      </c>
      <c r="D18" s="51">
        <f t="shared" si="0"/>
        <v>60</v>
      </c>
      <c r="E18" s="50">
        <f t="shared" si="1"/>
        <v>4740</v>
      </c>
      <c r="F18" s="51">
        <v>2</v>
      </c>
    </row>
    <row r="19" spans="1:6" ht="19.5" customHeight="1">
      <c r="A19" s="49" t="s">
        <v>65</v>
      </c>
      <c r="B19" s="50">
        <v>1600</v>
      </c>
      <c r="C19" s="51">
        <v>50</v>
      </c>
      <c r="D19" s="51">
        <f t="shared" si="0"/>
        <v>30</v>
      </c>
      <c r="E19" s="50">
        <f t="shared" si="1"/>
        <v>480</v>
      </c>
      <c r="F19" s="51">
        <v>2</v>
      </c>
    </row>
    <row r="20" spans="1:6" ht="19.5" customHeight="1">
      <c r="A20" s="49" t="s">
        <v>66</v>
      </c>
      <c r="B20" s="50">
        <v>14000</v>
      </c>
      <c r="C20" s="51">
        <v>50</v>
      </c>
      <c r="D20" s="51">
        <f t="shared" si="0"/>
        <v>30</v>
      </c>
      <c r="E20" s="50">
        <f t="shared" si="1"/>
        <v>4200</v>
      </c>
      <c r="F20" s="51">
        <v>2</v>
      </c>
    </row>
    <row r="21" spans="1:6" ht="19.5" customHeight="1">
      <c r="A21" s="49" t="s">
        <v>67</v>
      </c>
      <c r="B21" s="50">
        <v>3600</v>
      </c>
      <c r="C21" s="51">
        <v>35</v>
      </c>
      <c r="D21" s="52">
        <f t="shared" si="0"/>
        <v>42.857142857142854</v>
      </c>
      <c r="E21" s="50">
        <f t="shared" si="1"/>
        <v>1542.8571428571427</v>
      </c>
      <c r="F21" s="51">
        <v>2</v>
      </c>
    </row>
    <row r="22" spans="1:6" ht="19.5" customHeight="1">
      <c r="A22" s="49" t="s">
        <v>68</v>
      </c>
      <c r="B22" s="50">
        <v>1700</v>
      </c>
      <c r="C22" s="51">
        <v>5</v>
      </c>
      <c r="D22" s="51" t="s">
        <v>69</v>
      </c>
      <c r="E22" s="50">
        <v>300</v>
      </c>
      <c r="F22" s="51" t="s">
        <v>70</v>
      </c>
    </row>
    <row r="23" spans="1:6" ht="19.5" customHeight="1">
      <c r="A23" s="49" t="s">
        <v>71</v>
      </c>
      <c r="B23" s="50">
        <v>6000</v>
      </c>
      <c r="C23" s="51">
        <v>100</v>
      </c>
      <c r="D23" s="51">
        <f>100*C$4/C23</f>
        <v>15</v>
      </c>
      <c r="E23" s="50">
        <f>+B23*D23/100</f>
        <v>900</v>
      </c>
      <c r="F23" s="51"/>
    </row>
    <row r="24" spans="1:6" ht="19.5" customHeight="1">
      <c r="A24" s="49" t="s">
        <v>72</v>
      </c>
      <c r="B24" s="50">
        <v>11000</v>
      </c>
      <c r="C24" s="51">
        <v>100</v>
      </c>
      <c r="D24" s="51">
        <f>100*C$4/C24</f>
        <v>15</v>
      </c>
      <c r="E24" s="50">
        <f>+B24*D24/100</f>
        <v>1650</v>
      </c>
      <c r="F24" s="51"/>
    </row>
    <row r="25" spans="1:6" ht="19.5" customHeight="1">
      <c r="A25" s="49" t="s">
        <v>73</v>
      </c>
      <c r="B25" s="50">
        <v>10000</v>
      </c>
      <c r="C25" s="51">
        <v>100</v>
      </c>
      <c r="D25" s="51">
        <f>100*C$4/C25</f>
        <v>15</v>
      </c>
      <c r="E25" s="50">
        <f>+B25*D25/100</f>
        <v>1500</v>
      </c>
      <c r="F25" s="51"/>
    </row>
    <row r="26" spans="1:6" ht="19.5" customHeight="1">
      <c r="A26" s="49" t="s">
        <v>74</v>
      </c>
      <c r="B26" s="50">
        <v>5000</v>
      </c>
      <c r="C26" s="51">
        <v>100</v>
      </c>
      <c r="D26" s="51">
        <f>100*C$4/C26</f>
        <v>15</v>
      </c>
      <c r="E26" s="50">
        <f>+B26*D26/100</f>
        <v>750</v>
      </c>
      <c r="F26" s="51"/>
    </row>
    <row r="27" spans="1:6" ht="19.5" customHeight="1">
      <c r="A27" s="49" t="s">
        <v>75</v>
      </c>
      <c r="B27" s="50">
        <v>4000</v>
      </c>
      <c r="C27" s="51">
        <v>8</v>
      </c>
      <c r="D27" s="51" t="s">
        <v>69</v>
      </c>
      <c r="E27" s="50">
        <v>1500</v>
      </c>
      <c r="F27" s="51" t="s">
        <v>70</v>
      </c>
    </row>
    <row r="28" spans="1:6" ht="19.5" customHeight="1">
      <c r="A28" s="49" t="s">
        <v>76</v>
      </c>
      <c r="B28" s="50">
        <v>1600</v>
      </c>
      <c r="C28" s="51">
        <v>20</v>
      </c>
      <c r="D28" s="51" t="s">
        <v>69</v>
      </c>
      <c r="E28" s="50">
        <v>600</v>
      </c>
      <c r="F28" s="51" t="s">
        <v>70</v>
      </c>
    </row>
    <row r="29" spans="1:6" ht="19.5" customHeight="1">
      <c r="A29" s="49" t="s">
        <v>77</v>
      </c>
      <c r="B29" s="50">
        <v>4800</v>
      </c>
      <c r="C29" s="51">
        <v>5</v>
      </c>
      <c r="D29" s="51" t="s">
        <v>78</v>
      </c>
      <c r="E29" s="50">
        <v>1500</v>
      </c>
      <c r="F29" s="51" t="s">
        <v>79</v>
      </c>
    </row>
    <row r="30" spans="1:6" ht="19.5" customHeight="1">
      <c r="A30" s="49" t="s">
        <v>80</v>
      </c>
      <c r="B30" s="50">
        <v>8000</v>
      </c>
      <c r="C30" s="51">
        <v>100</v>
      </c>
      <c r="D30" s="51">
        <f>100*C$4/C30</f>
        <v>15</v>
      </c>
      <c r="E30" s="50">
        <f>+B30*D30/100</f>
        <v>1200</v>
      </c>
      <c r="F30" s="51">
        <v>2</v>
      </c>
    </row>
    <row r="31" spans="1:6" ht="19.5" customHeight="1">
      <c r="A31" s="49" t="s">
        <v>81</v>
      </c>
      <c r="B31" s="50">
        <v>2000</v>
      </c>
      <c r="C31" s="51">
        <v>7</v>
      </c>
      <c r="D31" s="51" t="s">
        <v>78</v>
      </c>
      <c r="E31" s="50">
        <v>1200</v>
      </c>
      <c r="F31" s="51" t="s">
        <v>79</v>
      </c>
    </row>
    <row r="32" spans="1:6" ht="19.5" customHeight="1">
      <c r="A32" s="49" t="s">
        <v>82</v>
      </c>
      <c r="B32" s="50">
        <v>4000</v>
      </c>
      <c r="C32" s="51">
        <v>50</v>
      </c>
      <c r="D32" s="51">
        <f aca="true" t="shared" si="2" ref="D32:D41">100*C$4/C32</f>
        <v>30</v>
      </c>
      <c r="E32" s="50">
        <f aca="true" t="shared" si="3" ref="E32:E41">+B32*D32/100</f>
        <v>1200</v>
      </c>
      <c r="F32" s="51">
        <v>2</v>
      </c>
    </row>
    <row r="33" spans="1:6" ht="19.5" customHeight="1">
      <c r="A33" s="49" t="s">
        <v>83</v>
      </c>
      <c r="B33" s="50">
        <v>9000</v>
      </c>
      <c r="C33" s="51">
        <v>50</v>
      </c>
      <c r="D33" s="51">
        <f t="shared" si="2"/>
        <v>30</v>
      </c>
      <c r="E33" s="50">
        <f t="shared" si="3"/>
        <v>2700</v>
      </c>
      <c r="F33" s="51">
        <v>2</v>
      </c>
    </row>
    <row r="34" spans="1:6" ht="19.5" customHeight="1">
      <c r="A34" s="49" t="s">
        <v>84</v>
      </c>
      <c r="B34" s="50">
        <v>1500</v>
      </c>
      <c r="C34" s="51">
        <v>25</v>
      </c>
      <c r="D34" s="51">
        <f t="shared" si="2"/>
        <v>60</v>
      </c>
      <c r="E34" s="50">
        <f t="shared" si="3"/>
        <v>900</v>
      </c>
      <c r="F34" s="51"/>
    </row>
    <row r="35" spans="1:6" ht="19.5" customHeight="1">
      <c r="A35" s="49" t="s">
        <v>85</v>
      </c>
      <c r="B35" s="50">
        <v>3000</v>
      </c>
      <c r="C35" s="51">
        <v>50</v>
      </c>
      <c r="D35" s="51">
        <f t="shared" si="2"/>
        <v>30</v>
      </c>
      <c r="E35" s="50">
        <f t="shared" si="3"/>
        <v>900</v>
      </c>
      <c r="F35" s="51">
        <v>2</v>
      </c>
    </row>
    <row r="36" spans="1:6" ht="19.5" customHeight="1">
      <c r="A36" s="49" t="s">
        <v>86</v>
      </c>
      <c r="B36" s="50">
        <v>2000</v>
      </c>
      <c r="C36" s="51">
        <v>50</v>
      </c>
      <c r="D36" s="51">
        <f t="shared" si="2"/>
        <v>30</v>
      </c>
      <c r="E36" s="50">
        <f t="shared" si="3"/>
        <v>600</v>
      </c>
      <c r="F36" s="51"/>
    </row>
    <row r="37" spans="1:6" ht="19.5" customHeight="1">
      <c r="A37" s="49" t="s">
        <v>87</v>
      </c>
      <c r="B37" s="50">
        <v>500</v>
      </c>
      <c r="C37" s="51">
        <v>100</v>
      </c>
      <c r="D37" s="51">
        <f t="shared" si="2"/>
        <v>15</v>
      </c>
      <c r="E37" s="50">
        <f t="shared" si="3"/>
        <v>75</v>
      </c>
      <c r="F37" s="51"/>
    </row>
    <row r="38" spans="1:6" ht="19.5" customHeight="1">
      <c r="A38" s="49" t="s">
        <v>34</v>
      </c>
      <c r="B38" s="50">
        <v>5000</v>
      </c>
      <c r="C38" s="51">
        <v>100</v>
      </c>
      <c r="D38" s="51">
        <f t="shared" si="2"/>
        <v>15</v>
      </c>
      <c r="E38" s="50">
        <f t="shared" si="3"/>
        <v>750</v>
      </c>
      <c r="F38" s="51"/>
    </row>
    <row r="39" spans="1:6" ht="19.5" customHeight="1">
      <c r="A39" s="49" t="s">
        <v>88</v>
      </c>
      <c r="B39" s="50">
        <v>17000</v>
      </c>
      <c r="C39" s="51">
        <v>100</v>
      </c>
      <c r="D39" s="51">
        <f t="shared" si="2"/>
        <v>15</v>
      </c>
      <c r="E39" s="50">
        <f t="shared" si="3"/>
        <v>2550</v>
      </c>
      <c r="F39" s="51"/>
    </row>
    <row r="40" spans="1:6" ht="19.5" customHeight="1">
      <c r="A40" s="49" t="s">
        <v>89</v>
      </c>
      <c r="B40" s="50">
        <f>150000*0.08*0.4</f>
        <v>4800</v>
      </c>
      <c r="C40" s="51">
        <v>100</v>
      </c>
      <c r="D40" s="51">
        <f t="shared" si="2"/>
        <v>15</v>
      </c>
      <c r="E40" s="50">
        <f t="shared" si="3"/>
        <v>720</v>
      </c>
      <c r="F40" s="51"/>
    </row>
    <row r="41" spans="1:6" ht="19.5" customHeight="1">
      <c r="A41" s="49" t="s">
        <v>90</v>
      </c>
      <c r="B41" s="53">
        <v>3500</v>
      </c>
      <c r="C41" s="51">
        <v>100</v>
      </c>
      <c r="D41" s="51">
        <f t="shared" si="2"/>
        <v>15</v>
      </c>
      <c r="E41" s="53">
        <f t="shared" si="3"/>
        <v>525</v>
      </c>
      <c r="F41" s="51">
        <v>5</v>
      </c>
    </row>
    <row r="42" spans="1:6" ht="25.5" customHeight="1">
      <c r="A42" s="54" t="s">
        <v>91</v>
      </c>
      <c r="B42" s="47">
        <f>SUM(B7:B41)</f>
        <v>198600</v>
      </c>
      <c r="C42" s="51"/>
      <c r="D42" s="51"/>
      <c r="E42" s="47">
        <f>SUM(E7:E41)</f>
        <v>44667.857142857145</v>
      </c>
      <c r="F42" s="51"/>
    </row>
    <row r="43" spans="1:2" ht="19.5" customHeight="1">
      <c r="A43" s="55" t="s">
        <v>92</v>
      </c>
      <c r="B43" s="38">
        <f>+B42/C5</f>
        <v>57.06896551724138</v>
      </c>
    </row>
    <row r="44" spans="1:2" ht="19.5" customHeight="1">
      <c r="A44" s="55"/>
      <c r="B44" s="38"/>
    </row>
    <row r="45" spans="1:2" ht="19.5" customHeight="1">
      <c r="A45" s="49" t="s">
        <v>93</v>
      </c>
      <c r="B45" s="35">
        <v>35000</v>
      </c>
    </row>
    <row r="46" spans="1:2" ht="19.5" customHeight="1">
      <c r="A46" s="49" t="s">
        <v>94</v>
      </c>
      <c r="B46" s="56">
        <f>+B42</f>
        <v>198600</v>
      </c>
    </row>
    <row r="47" spans="1:2" ht="19.5" customHeight="1">
      <c r="A47" s="57" t="s">
        <v>91</v>
      </c>
      <c r="B47" s="41">
        <f>+B45+B46</f>
        <v>233600</v>
      </c>
    </row>
    <row r="48" spans="1:2" ht="19.5" customHeight="1">
      <c r="A48" s="49" t="s">
        <v>51</v>
      </c>
      <c r="B48" s="56">
        <f>-E42</f>
        <v>-44667.857142857145</v>
      </c>
    </row>
    <row r="49" spans="1:2" ht="27" customHeight="1">
      <c r="A49" s="57" t="s">
        <v>40</v>
      </c>
      <c r="B49" s="41">
        <f>+B45+B46+B48</f>
        <v>188932.14285714284</v>
      </c>
    </row>
    <row r="50" spans="1:2" ht="24.75" customHeight="1">
      <c r="A50" s="55" t="s">
        <v>92</v>
      </c>
      <c r="B50" s="38">
        <f>+B49/C5</f>
        <v>54.29084564860426</v>
      </c>
    </row>
    <row r="51" ht="19.5" customHeight="1"/>
    <row r="52" spans="1:3" ht="19.5" customHeight="1">
      <c r="A52" s="7" t="s">
        <v>95</v>
      </c>
      <c r="B52" s="58"/>
      <c r="C52" s="59"/>
    </row>
    <row r="53" ht="9.75" customHeight="1">
      <c r="A53" s="60"/>
    </row>
    <row r="54" spans="1:4" ht="19.5" customHeight="1">
      <c r="A54" s="7" t="s">
        <v>96</v>
      </c>
      <c r="B54" s="58"/>
      <c r="C54" s="59"/>
      <c r="D54" s="59"/>
    </row>
    <row r="55" ht="9.75" customHeight="1">
      <c r="A55" s="60"/>
    </row>
    <row r="56" spans="1:6" ht="15">
      <c r="A56" s="7" t="s">
        <v>97</v>
      </c>
      <c r="B56" s="58"/>
      <c r="C56" s="59"/>
      <c r="D56" s="59"/>
      <c r="E56" s="58"/>
      <c r="F56" s="59"/>
    </row>
    <row r="57" spans="1:2" ht="15">
      <c r="A57" s="61" t="s">
        <v>98</v>
      </c>
      <c r="B57" s="58"/>
    </row>
    <row r="58" ht="9.75" customHeight="1">
      <c r="A58" s="60"/>
    </row>
    <row r="59" spans="1:5" ht="15">
      <c r="A59" s="7" t="s">
        <v>99</v>
      </c>
      <c r="B59" s="58"/>
      <c r="C59" s="59"/>
      <c r="D59" s="59"/>
      <c r="E59" s="58"/>
    </row>
    <row r="60" ht="9.75" customHeight="1"/>
    <row r="61" spans="1:4" ht="15">
      <c r="A61" t="s">
        <v>100</v>
      </c>
      <c r="B61" s="62"/>
      <c r="C61" s="63"/>
      <c r="D61" s="63"/>
    </row>
  </sheetData>
  <printOptions/>
  <pageMargins left="1" right="0.75" top="0.4" bottom="0.25" header="0" footer="0"/>
  <pageSetup fitToHeight="2" fitToWidth="1" horizontalDpi="75" verticalDpi="75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9">
      <selection activeCell="A9" sqref="A9:F12"/>
    </sheetView>
  </sheetViews>
  <sheetFormatPr defaultColWidth="8.88671875" defaultRowHeight="15"/>
  <sheetData>
    <row r="1" spans="1:5" ht="31.5">
      <c r="A1" s="14" t="s">
        <v>101</v>
      </c>
      <c r="B1" s="64">
        <v>173000</v>
      </c>
      <c r="C1" s="64">
        <v>177000</v>
      </c>
      <c r="D1" s="64">
        <v>171000</v>
      </c>
      <c r="E1" s="64">
        <v>149000</v>
      </c>
    </row>
    <row r="2" spans="1:5" ht="15.75">
      <c r="A2" s="14" t="s">
        <v>102</v>
      </c>
      <c r="B2" s="64">
        <v>16783</v>
      </c>
      <c r="C2" s="64">
        <v>18146</v>
      </c>
      <c r="D2" s="64">
        <v>14675</v>
      </c>
      <c r="E2" s="64">
        <v>11000</v>
      </c>
    </row>
    <row r="3" spans="1:5" ht="15">
      <c r="A3" s="16"/>
      <c r="B3" s="20"/>
      <c r="C3" s="20"/>
      <c r="D3" s="20"/>
      <c r="E3" s="20"/>
    </row>
    <row r="4" spans="1:7" ht="47.25">
      <c r="A4" s="14" t="s">
        <v>103</v>
      </c>
      <c r="B4" s="65">
        <f>+B2/B1</f>
        <v>0.09701156069364161</v>
      </c>
      <c r="C4" s="65">
        <f>+C2/C1</f>
        <v>0.10251977401129944</v>
      </c>
      <c r="D4" s="65">
        <f>+D2/D1</f>
        <v>0.08581871345029239</v>
      </c>
      <c r="E4" s="65">
        <f>+E2/E1</f>
        <v>0.0738255033557047</v>
      </c>
      <c r="G4" s="66">
        <f>+(B4+C4+D4+E4)/4</f>
        <v>0.08979388787773454</v>
      </c>
    </row>
    <row r="8" spans="1:5" ht="15.75">
      <c r="A8" s="14" t="s">
        <v>104</v>
      </c>
      <c r="B8" s="25" t="s">
        <v>105</v>
      </c>
      <c r="C8" s="25" t="s">
        <v>106</v>
      </c>
      <c r="D8" s="25" t="s">
        <v>107</v>
      </c>
      <c r="E8" s="25" t="s">
        <v>108</v>
      </c>
    </row>
    <row r="9" spans="1:5" ht="30">
      <c r="A9" s="16" t="s">
        <v>109</v>
      </c>
      <c r="B9" s="67">
        <v>177000</v>
      </c>
      <c r="C9" s="67">
        <v>192000</v>
      </c>
      <c r="D9" s="67">
        <v>153000</v>
      </c>
      <c r="E9" s="67">
        <v>151000</v>
      </c>
    </row>
    <row r="10" spans="1:5" ht="15.75">
      <c r="A10" s="14" t="s">
        <v>102</v>
      </c>
      <c r="B10" s="64">
        <v>15879</v>
      </c>
      <c r="C10" s="64">
        <v>19466</v>
      </c>
      <c r="D10" s="64">
        <v>14120</v>
      </c>
      <c r="E10" s="64">
        <v>13225</v>
      </c>
    </row>
    <row r="11" spans="1:5" ht="15">
      <c r="A11" s="16"/>
      <c r="B11" s="20"/>
      <c r="C11" s="20"/>
      <c r="D11" s="20"/>
      <c r="E11" s="20"/>
    </row>
    <row r="12" spans="1:6" ht="47.25">
      <c r="A12" s="14" t="s">
        <v>103</v>
      </c>
      <c r="B12" s="66">
        <f>+B10/B9</f>
        <v>0.08971186440677967</v>
      </c>
      <c r="C12" s="66">
        <f>+C10/C9</f>
        <v>0.10138541666666667</v>
      </c>
      <c r="D12" s="66">
        <f>+D10/D9</f>
        <v>0.09228758169934641</v>
      </c>
      <c r="E12" s="66">
        <f>+E10/E9</f>
        <v>0.08758278145695364</v>
      </c>
      <c r="F12" s="66">
        <f>+(B12+C12+D12+E12)/4</f>
        <v>0.0927419110574366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 E. Leach</dc:creator>
  <cp:keywords/>
  <dc:description/>
  <cp:lastModifiedBy>Larry Lick Jr.</cp:lastModifiedBy>
  <cp:lastPrinted>2001-12-13T20:49:25Z</cp:lastPrinted>
  <dcterms:created xsi:type="dcterms:W3CDTF">2001-12-03T02:19:29Z</dcterms:created>
  <dcterms:modified xsi:type="dcterms:W3CDTF">2002-02-05T18:49:49Z</dcterms:modified>
  <cp:category/>
  <cp:version/>
  <cp:contentType/>
  <cp:contentStatus/>
</cp:coreProperties>
</file>